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8" windowWidth="14808" windowHeight="8016" tabRatio="902"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definedName name="_xlnm.Print_Area" localSheetId="6">'PR-CHART'!$A$1:$N$33</definedName>
  </definedNames>
  <calcPr fullCalcOnLoad="1"/>
  <pivotCaches>
    <pivotCache cacheId="2" r:id="rId10"/>
  </pivotCaches>
</workbook>
</file>

<file path=xl/sharedStrings.xml><?xml version="1.0" encoding="utf-8"?>
<sst xmlns="http://schemas.openxmlformats.org/spreadsheetml/2006/main" count="161" uniqueCount="51">
  <si>
    <t>Age Group</t>
  </si>
  <si>
    <t>Period</t>
  </si>
  <si>
    <t>Setting</t>
  </si>
  <si>
    <t>22-44</t>
  </si>
  <si>
    <t>45-64</t>
  </si>
  <si>
    <t>Sum of Events</t>
  </si>
  <si>
    <t>Data</t>
  </si>
  <si>
    <t>Sum of Patients</t>
  </si>
  <si>
    <t>---</t>
  </si>
  <si>
    <t>Overview</t>
  </si>
  <si>
    <t>Query Description</t>
  </si>
  <si>
    <t>Summary-counts</t>
  </si>
  <si>
    <t>EvntsPerPat-Table</t>
  </si>
  <si>
    <t>EvntsPerPat-Chart</t>
  </si>
  <si>
    <t>Notes:</t>
  </si>
  <si>
    <t>Prevalence Rate (Patients per 1,000 Enrollees)</t>
  </si>
  <si>
    <t>'Events per Patient</t>
  </si>
  <si>
    <t>0-21</t>
  </si>
  <si>
    <t>65+</t>
  </si>
  <si>
    <t>Selecting setting here will update table below. Select only one setting.</t>
  </si>
  <si>
    <t>Selecting setting here will update table below and chart in next tab. Select only one setting.</t>
  </si>
  <si>
    <t>NMBR-Table</t>
  </si>
  <si>
    <t>NMBR-Chart</t>
  </si>
  <si>
    <t>PR-Table</t>
  </si>
  <si>
    <t>PR-Chart</t>
  </si>
  <si>
    <t>Inpatient</t>
  </si>
  <si>
    <t>Outpatient</t>
  </si>
  <si>
    <t>Emergency Department</t>
  </si>
  <si>
    <t>Query request for observation of codes for: "Progressive Multifocal Leukoencephalopathy (PML)" (ICD-9-CM code 046.3).</t>
  </si>
  <si>
    <t>Table of aggregate count of patients and events, by age group and year. Use the filter at the top to select a different setting to be represented.</t>
  </si>
  <si>
    <t xml:space="preserve">Chart of the data represented in the prior tab. </t>
  </si>
  <si>
    <t>Events per patient by age group and year. Calculated as number of unique visits (events) divided by number of unique members with a visit (patients). The data are presented graphically in the EvntsPerPat-Chart tab. Use the filter at the top to select a different care setting to be represented.</t>
  </si>
  <si>
    <t>Chart of the data represented in the prior tab (EvntsPerPat-Table). Use the filter at the top of the prior tab to select a differentcare  setting to be represented.</t>
  </si>
  <si>
    <t xml:space="preserve">Count of patients by age group, care setting, and year. The data are presented graphically in the NMBR-Chart tab. </t>
  </si>
  <si>
    <t xml:space="preserve">Prevalence rate (patients per 1,000 enrollees) by age group, care setting, and year. The data are presented graphically in the PR-Chart tab.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</si>
  <si>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</si>
  <si>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</si>
  <si>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</si>
  <si>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</si>
  <si>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</si>
  <si>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</si>
  <si>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</si>
  <si>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</si>
  <si>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</si>
  <si>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</si>
  <si>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</si>
  <si>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</si>
  <si>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</si>
  <si>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</si>
  <si>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</si>
  <si>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This report describes counts and prevalence of Progressive Multifocal Leukoencephalopathy (PML) - ICD-9-CM (International Classification of Diseases, Ninth Revision, Clinical Modification) Diagnosis Code 046.3 - in the Mini-Sentinel Distributed Database. These results were generated using the Mini-Sentinel Distributed Query Tool. The query was run against the ICD-9-CM Summary Table and was distributed on 8/10/2011 to 16 Data Partners; this report includes data from 15 Data Partners. Queries were run in the Inpatient, Emergency Department, and Outpatient settings. Please review the notes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</si>
</sst>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color indexed="8"/>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0" xfId="0" applyNumberFormat="1" applyAlignment="1">
      <alignment/>
    </xf>
    <xf numFmtId="0" fontId="43" fillId="0" borderId="0" xfId="0" applyFont="1" applyBorder="1" applyAlignment="1">
      <alignment/>
    </xf>
    <xf numFmtId="0" fontId="0" fillId="0" borderId="14" xfId="0" applyBorder="1" applyAlignment="1">
      <alignment/>
    </xf>
    <xf numFmtId="0" fontId="43" fillId="0" borderId="0" xfId="0" applyFont="1" applyBorder="1" applyAlignment="1">
      <alignment horizontal="left"/>
    </xf>
    <xf numFmtId="3" fontId="0" fillId="0" borderId="11"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0" borderId="19" xfId="0" applyBorder="1" applyAlignment="1">
      <alignment/>
    </xf>
    <xf numFmtId="0" fontId="0" fillId="0" borderId="12" xfId="0" applyBorder="1" applyAlignment="1">
      <alignment/>
    </xf>
    <xf numFmtId="0" fontId="0" fillId="0" borderId="12" xfId="0" applyBorder="1" applyAlignment="1">
      <alignment/>
    </xf>
    <xf numFmtId="0" fontId="0" fillId="0" borderId="23" xfId="0"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10" xfId="0" applyNumberFormat="1" applyBorder="1" applyAlignment="1">
      <alignment/>
    </xf>
    <xf numFmtId="0" fontId="0" fillId="0" borderId="23" xfId="0" applyBorder="1" applyAlignment="1">
      <alignment/>
    </xf>
    <xf numFmtId="0" fontId="0" fillId="0" borderId="23" xfId="0" applyBorder="1" applyAlignment="1">
      <alignment/>
    </xf>
    <xf numFmtId="0" fontId="0" fillId="0" borderId="19" xfId="0"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xf>
    <xf numFmtId="0" fontId="0" fillId="0" borderId="12" xfId="0" applyBorder="1" applyAlignment="1">
      <alignment wrapText="1"/>
    </xf>
    <xf numFmtId="0" fontId="0" fillId="0" borderId="12" xfId="0" applyBorder="1" applyAlignment="1">
      <alignment wrapText="1"/>
    </xf>
    <xf numFmtId="0" fontId="0" fillId="0" borderId="23" xfId="0" applyBorder="1" applyAlignment="1">
      <alignment/>
    </xf>
    <xf numFmtId="0" fontId="0" fillId="0" borderId="20" xfId="0" applyBorder="1" applyAlignment="1">
      <alignment wrapText="1"/>
    </xf>
    <xf numFmtId="3" fontId="0" fillId="0" borderId="18" xfId="0" applyNumberFormat="1" applyBorder="1" applyAlignment="1">
      <alignment/>
    </xf>
    <xf numFmtId="3" fontId="0" fillId="0" borderId="22" xfId="0" applyNumberFormat="1" applyBorder="1" applyAlignment="1">
      <alignment/>
    </xf>
    <xf numFmtId="3" fontId="0" fillId="0" borderId="21" xfId="0" applyNumberFormat="1" applyBorder="1" applyAlignment="1">
      <alignment/>
    </xf>
    <xf numFmtId="0" fontId="0" fillId="0" borderId="26" xfId="0" applyBorder="1" applyAlignment="1">
      <alignment/>
    </xf>
    <xf numFmtId="165" fontId="0" fillId="0" borderId="0" xfId="0" applyNumberFormat="1" applyAlignment="1">
      <alignment horizontal="center"/>
    </xf>
    <xf numFmtId="164" fontId="0" fillId="0" borderId="0" xfId="0" applyNumberFormat="1" applyBorder="1" applyAlignment="1">
      <alignment horizontal="center"/>
    </xf>
    <xf numFmtId="164" fontId="0" fillId="0" borderId="11" xfId="0" applyNumberFormat="1" applyBorder="1" applyAlignment="1">
      <alignment horizontal="center"/>
    </xf>
    <xf numFmtId="164" fontId="0" fillId="0" borderId="22" xfId="0" applyNumberFormat="1" applyBorder="1" applyAlignment="1">
      <alignment horizontal="center"/>
    </xf>
    <xf numFmtId="164" fontId="0" fillId="0" borderId="21" xfId="0" applyNumberFormat="1" applyBorder="1" applyAlignment="1">
      <alignment horizontal="center"/>
    </xf>
    <xf numFmtId="0" fontId="41" fillId="0" borderId="18" xfId="0" applyFont="1" applyBorder="1" applyAlignment="1">
      <alignment/>
    </xf>
    <xf numFmtId="0" fontId="41" fillId="0" borderId="22" xfId="0" applyFont="1" applyBorder="1" applyAlignment="1">
      <alignment/>
    </xf>
    <xf numFmtId="0" fontId="41" fillId="0" borderId="21" xfId="0" applyFont="1" applyBorder="1" applyAlignment="1">
      <alignment/>
    </xf>
    <xf numFmtId="0" fontId="0" fillId="0" borderId="24" xfId="0" applyBorder="1" applyAlignment="1">
      <alignment/>
    </xf>
    <xf numFmtId="0" fontId="4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43" fillId="0" borderId="0" xfId="0" applyFont="1" applyAlignment="1">
      <alignment vertical="top" wrapText="1"/>
    </xf>
    <xf numFmtId="0" fontId="45" fillId="0" borderId="20" xfId="0" applyFont="1" applyBorder="1" applyAlignment="1">
      <alignment vertical="top"/>
    </xf>
    <xf numFmtId="0" fontId="41" fillId="0" borderId="30" xfId="0" applyFont="1" applyBorder="1" applyAlignment="1">
      <alignment wrapText="1"/>
    </xf>
    <xf numFmtId="0" fontId="41" fillId="0" borderId="31" xfId="0" applyFont="1" applyBorder="1" applyAlignment="1">
      <alignment wrapText="1"/>
    </xf>
    <xf numFmtId="0" fontId="41" fillId="0" borderId="32" xfId="0" applyFont="1" applyBorder="1" applyAlignment="1">
      <alignment wrapText="1"/>
    </xf>
    <xf numFmtId="0" fontId="0" fillId="0" borderId="26" xfId="0" applyBorder="1" applyAlignment="1">
      <alignment wrapText="1"/>
    </xf>
    <xf numFmtId="0" fontId="0" fillId="0" borderId="29" xfId="0" applyBorder="1" applyAlignment="1">
      <alignment wrapText="1"/>
    </xf>
    <xf numFmtId="0" fontId="41" fillId="0" borderId="30" xfId="0" applyFont="1" applyBorder="1" applyAlignment="1">
      <alignment/>
    </xf>
    <xf numFmtId="0" fontId="41" fillId="0" borderId="31" xfId="0" applyFont="1" applyBorder="1" applyAlignment="1">
      <alignment/>
    </xf>
    <xf numFmtId="0" fontId="41" fillId="0" borderId="32" xfId="0" applyFont="1" applyBorder="1" applyAlignment="1">
      <alignment/>
    </xf>
    <xf numFmtId="0" fontId="41" fillId="0" borderId="18" xfId="0" applyFont="1" applyBorder="1" applyAlignment="1">
      <alignment horizontal="left"/>
    </xf>
    <xf numFmtId="0" fontId="41" fillId="0" borderId="22" xfId="0" applyFont="1" applyBorder="1" applyAlignment="1">
      <alignment horizontal="left"/>
    </xf>
    <xf numFmtId="0" fontId="41" fillId="0" borderId="21" xfId="0" applyFont="1" applyBorder="1" applyAlignment="1">
      <alignment horizontal="left"/>
    </xf>
    <xf numFmtId="0" fontId="41" fillId="0" borderId="18" xfId="0" applyFont="1" applyBorder="1" applyAlignment="1">
      <alignment horizontal="left" wrapText="1"/>
    </xf>
    <xf numFmtId="0" fontId="41" fillId="0" borderId="22" xfId="0" applyFont="1" applyBorder="1" applyAlignment="1">
      <alignment horizontal="left" wrapText="1"/>
    </xf>
    <xf numFmtId="0" fontId="0" fillId="0" borderId="28" xfId="0" applyBorder="1" applyAlignment="1">
      <alignment wrapText="1"/>
    </xf>
    <xf numFmtId="0" fontId="41" fillId="0" borderId="26" xfId="0" applyFont="1" applyBorder="1" applyAlignment="1">
      <alignment horizontal="left"/>
    </xf>
    <xf numFmtId="0" fontId="41" fillId="0" borderId="28" xfId="0" applyFont="1" applyBorder="1" applyAlignment="1">
      <alignment horizontal="left"/>
    </xf>
    <xf numFmtId="0" fontId="41" fillId="0" borderId="29" xfId="0" applyFont="1" applyBorder="1" applyAlignment="1">
      <alignment horizontal="left"/>
    </xf>
    <xf numFmtId="0" fontId="41" fillId="0" borderId="30" xfId="0" applyFont="1" applyFill="1" applyBorder="1" applyAlignment="1">
      <alignment wrapText="1"/>
    </xf>
    <xf numFmtId="0" fontId="41" fillId="0" borderId="31" xfId="0" applyFont="1" applyFill="1" applyBorder="1" applyAlignment="1">
      <alignment wrapText="1"/>
    </xf>
    <xf numFmtId="0" fontId="41" fillId="0" borderId="32" xfId="0" applyFont="1" applyFill="1" applyBorder="1" applyAlignment="1">
      <alignment wrapText="1"/>
    </xf>
    <xf numFmtId="0" fontId="0" fillId="0" borderId="33" xfId="0" applyBorder="1" applyAlignment="1">
      <alignment wrapText="1"/>
    </xf>
    <xf numFmtId="0" fontId="43" fillId="0" borderId="18" xfId="0" applyFont="1" applyFill="1" applyBorder="1" applyAlignment="1">
      <alignment horizontal="left"/>
    </xf>
    <xf numFmtId="0" fontId="43" fillId="0" borderId="22" xfId="0" applyFont="1" applyFill="1" applyBorder="1" applyAlignment="1">
      <alignment horizontal="left"/>
    </xf>
    <xf numFmtId="0" fontId="43" fillId="0" borderId="21" xfId="0" applyFont="1"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4"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3" fontId="0" fillId="0" borderId="40" xfId="0" applyNumberFormat="1" applyBorder="1" applyAlignment="1">
      <alignment/>
    </xf>
    <xf numFmtId="3"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3" fontId="0" fillId="0" borderId="43" xfId="0" applyNumberFormat="1" applyBorder="1" applyAlignment="1">
      <alignment/>
    </xf>
    <xf numFmtId="3" fontId="0" fillId="0" borderId="44" xfId="0" applyNumberFormat="1" applyBorder="1" applyAlignment="1">
      <alignment/>
    </xf>
    <xf numFmtId="3" fontId="0" fillId="0" borderId="45"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6" xfId="0" applyBorder="1" applyAlignment="1">
      <alignment/>
    </xf>
    <xf numFmtId="0" fontId="0" fillId="0" borderId="49" xfId="0" applyBorder="1" applyAlignment="1">
      <alignment/>
    </xf>
    <xf numFmtId="0" fontId="0" fillId="0" borderId="35" xfId="0" applyBorder="1" applyAlignment="1">
      <alignment/>
    </xf>
    <xf numFmtId="0" fontId="0" fillId="0" borderId="35" xfId="0" applyBorder="1" applyAlignment="1">
      <alignment/>
    </xf>
    <xf numFmtId="0" fontId="0" fillId="0" borderId="50" xfId="0" applyBorder="1" applyAlignment="1">
      <alignment/>
    </xf>
    <xf numFmtId="164" fontId="0" fillId="0" borderId="34" xfId="0" applyNumberFormat="1" applyBorder="1" applyAlignment="1">
      <alignment horizontal="center"/>
    </xf>
    <xf numFmtId="164" fontId="0" fillId="0" borderId="37" xfId="0" applyNumberFormat="1" applyBorder="1" applyAlignment="1">
      <alignment horizontal="center"/>
    </xf>
    <xf numFmtId="164" fontId="0" fillId="0" borderId="49" xfId="0" applyNumberFormat="1" applyBorder="1" applyAlignment="1">
      <alignment horizontal="center"/>
    </xf>
    <xf numFmtId="164" fontId="0" fillId="0" borderId="40" xfId="0" applyNumberFormat="1" applyBorder="1" applyAlignment="1">
      <alignment horizontal="center"/>
    </xf>
    <xf numFmtId="164" fontId="0" fillId="0" borderId="50" xfId="0" applyNumberForma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9" xfId="0" applyBorder="1" applyAlignment="1">
      <alignment horizontal="center"/>
    </xf>
    <xf numFmtId="0" fontId="0" fillId="0" borderId="51" xfId="0" applyBorder="1" applyAlignment="1">
      <alignment/>
    </xf>
    <xf numFmtId="0" fontId="0" fillId="0" borderId="52" xfId="0" applyBorder="1" applyAlignment="1">
      <alignment wrapText="1"/>
    </xf>
    <xf numFmtId="165" fontId="0" fillId="0" borderId="34"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40" xfId="0" applyNumberFormat="1" applyBorder="1" applyAlignment="1">
      <alignment horizontal="center"/>
    </xf>
    <xf numFmtId="165" fontId="0" fillId="0" borderId="41"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0" fillId="0" borderId="45" xfId="0" applyNumberFormat="1" applyBorder="1" applyAlignment="1">
      <alignment horizontal="center"/>
    </xf>
    <xf numFmtId="0" fontId="0" fillId="0" borderId="38" xfId="0" applyBorder="1" applyAlignment="1">
      <alignment horizontal="center"/>
    </xf>
    <xf numFmtId="3" fontId="0" fillId="0" borderId="49" xfId="0" applyNumberFormat="1" applyBorder="1" applyAlignment="1">
      <alignment/>
    </xf>
    <xf numFmtId="3" fontId="0" fillId="0" borderId="50" xfId="0" applyNumberFormat="1" applyBorder="1" applyAlignment="1">
      <alignment/>
    </xf>
    <xf numFmtId="0" fontId="0" fillId="0" borderId="53" xfId="0" applyBorder="1" applyAlignment="1">
      <alignment/>
    </xf>
    <xf numFmtId="0" fontId="0" fillId="0" borderId="5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border>
        <left style="thin"/>
        <right style="thin"/>
        <bottom style="thin"/>
      </border>
    </dxf>
    <dxf>
      <numFmt numFmtId="3" formatCode="#,##0"/>
      <border/>
    </dxf>
    <dxf>
      <border>
        <right style="thin"/>
      </border>
    </dxf>
    <dxf>
      <border>
        <top style="thin"/>
      </border>
    </dxf>
    <dxf>
      <border>
        <left style="thin"/>
        <right style="thin"/>
      </border>
    </dxf>
    <dxf>
      <border>
        <left style="thin"/>
        <right style="thin"/>
        <top style="thin"/>
        <bottom style="thin"/>
      </border>
    </dxf>
    <dxf>
      <border>
        <left style="thin"/>
      </border>
    </dxf>
    <dxf>
      <numFmt numFmtId="164" formatCode="0.000"/>
      <border/>
    </dxf>
    <dxf>
      <alignment wrapText="1" readingOrder="0"/>
      <border/>
    </dxf>
    <dxf>
      <alignment horizontal="center" readingOrder="0"/>
      <border/>
    </dxf>
    <dxf>
      <border/>
    </dxf>
    <dxf>
      <border>
        <left>
          <color rgb="FF000000"/>
        </left>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1</c:v>
              </c:pt>
              <c:pt idx="3">
                <c:v>4</c:v>
              </c:pt>
              <c:pt idx="4">
                <c:v>0</c:v>
              </c:pt>
              <c:pt idx="5">
                <c:v>1</c:v>
              </c:pt>
              <c:pt idx="6">
                <c:v>5</c:v>
              </c:pt>
              <c:pt idx="7">
                <c:v>0</c:v>
              </c:pt>
              <c:pt idx="8">
                <c:v>2</c:v>
              </c:pt>
              <c:pt idx="9">
                <c:v>0</c:v>
              </c:pt>
              <c:pt idx="10">
                <c:v>0</c:v>
              </c:pt>
              <c:pt idx="11">
                <c:v>1</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3</c:v>
              </c:pt>
              <c:pt idx="3">
                <c:v>14</c:v>
              </c:pt>
              <c:pt idx="4">
                <c:v>1</c:v>
              </c:pt>
              <c:pt idx="5">
                <c:v>13</c:v>
              </c:pt>
              <c:pt idx="6">
                <c:v>18</c:v>
              </c:pt>
              <c:pt idx="7">
                <c:v>0</c:v>
              </c:pt>
              <c:pt idx="8">
                <c:v>16</c:v>
              </c:pt>
              <c:pt idx="9">
                <c:v>4</c:v>
              </c:pt>
              <c:pt idx="10">
                <c:v>1</c:v>
              </c:pt>
              <c:pt idx="11">
                <c:v>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4</c:v>
              </c:pt>
              <c:pt idx="3">
                <c:v>15</c:v>
              </c:pt>
              <c:pt idx="4">
                <c:v>1</c:v>
              </c:pt>
              <c:pt idx="5">
                <c:v>18</c:v>
              </c:pt>
              <c:pt idx="6">
                <c:v>22</c:v>
              </c:pt>
              <c:pt idx="7">
                <c:v>2</c:v>
              </c:pt>
              <c:pt idx="8">
                <c:v>21</c:v>
              </c:pt>
              <c:pt idx="9">
                <c:v>6</c:v>
              </c:pt>
              <c:pt idx="10">
                <c:v>0</c:v>
              </c:pt>
              <c:pt idx="11">
                <c:v>14</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10</c:v>
              </c:pt>
              <c:pt idx="3">
                <c:v>10</c:v>
              </c:pt>
              <c:pt idx="4">
                <c:v>1</c:v>
              </c:pt>
              <c:pt idx="5">
                <c:v>21</c:v>
              </c:pt>
              <c:pt idx="6">
                <c:v>19</c:v>
              </c:pt>
              <c:pt idx="7">
                <c:v>3</c:v>
              </c:pt>
              <c:pt idx="8">
                <c:v>33</c:v>
              </c:pt>
              <c:pt idx="9">
                <c:v>6</c:v>
              </c:pt>
              <c:pt idx="10">
                <c:v>0</c:v>
              </c:pt>
              <c:pt idx="11">
                <c:v>7</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13</c:v>
              </c:pt>
              <c:pt idx="3">
                <c:v>13</c:v>
              </c:pt>
              <c:pt idx="4">
                <c:v>1</c:v>
              </c:pt>
              <c:pt idx="5">
                <c:v>20</c:v>
              </c:pt>
              <c:pt idx="6">
                <c:v>18</c:v>
              </c:pt>
              <c:pt idx="7">
                <c:v>5</c:v>
              </c:pt>
              <c:pt idx="8">
                <c:v>37</c:v>
              </c:pt>
              <c:pt idx="9">
                <c:v>10</c:v>
              </c:pt>
              <c:pt idx="10">
                <c:v>0</c:v>
              </c:pt>
              <c:pt idx="11">
                <c:v>16</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0</c:v>
              </c:pt>
              <c:pt idx="2">
                <c:v>16</c:v>
              </c:pt>
              <c:pt idx="3">
                <c:v>18</c:v>
              </c:pt>
              <c:pt idx="4">
                <c:v>3</c:v>
              </c:pt>
              <c:pt idx="5">
                <c:v>24</c:v>
              </c:pt>
              <c:pt idx="6">
                <c:v>17</c:v>
              </c:pt>
              <c:pt idx="7">
                <c:v>4</c:v>
              </c:pt>
              <c:pt idx="8">
                <c:v>34</c:v>
              </c:pt>
              <c:pt idx="9">
                <c:v>16</c:v>
              </c:pt>
              <c:pt idx="10">
                <c:v>2</c:v>
              </c:pt>
              <c:pt idx="11">
                <c:v>20</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15</c:v>
              </c:pt>
              <c:pt idx="3">
                <c:v>15</c:v>
              </c:pt>
              <c:pt idx="4">
                <c:v>1</c:v>
              </c:pt>
              <c:pt idx="5">
                <c:v>26</c:v>
              </c:pt>
              <c:pt idx="6">
                <c:v>23</c:v>
              </c:pt>
              <c:pt idx="7">
                <c:v>4</c:v>
              </c:pt>
              <c:pt idx="8">
                <c:v>41</c:v>
              </c:pt>
              <c:pt idx="9">
                <c:v>18</c:v>
              </c:pt>
              <c:pt idx="10">
                <c:v>4</c:v>
              </c:pt>
              <c:pt idx="11">
                <c:v>20</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6</c:v>
              </c:pt>
              <c:pt idx="3">
                <c:v>12</c:v>
              </c:pt>
              <c:pt idx="4">
                <c:v>2</c:v>
              </c:pt>
              <c:pt idx="5">
                <c:v>25</c:v>
              </c:pt>
              <c:pt idx="6">
                <c:v>22</c:v>
              </c:pt>
              <c:pt idx="7">
                <c:v>2</c:v>
              </c:pt>
              <c:pt idx="8">
                <c:v>36</c:v>
              </c:pt>
              <c:pt idx="9">
                <c:v>11</c:v>
              </c:pt>
              <c:pt idx="10">
                <c:v>2</c:v>
              </c:pt>
              <c:pt idx="11">
                <c:v>19</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1</c:v>
              </c:pt>
            </c:numLit>
          </c:val>
        </c:ser>
        <c:axId val="60454432"/>
        <c:axId val="7218977"/>
      </c:barChart>
      <c:catAx>
        <c:axId val="60454432"/>
        <c:scaling>
          <c:orientation val="minMax"/>
        </c:scaling>
        <c:axPos val="b"/>
        <c:delete val="0"/>
        <c:numFmt formatCode="General" sourceLinked="1"/>
        <c:majorTickMark val="none"/>
        <c:minorTickMark val="none"/>
        <c:tickLblPos val="nextTo"/>
        <c:spPr>
          <a:ln w="3175">
            <a:solidFill>
              <a:srgbClr val="808080"/>
            </a:solidFill>
          </a:ln>
        </c:spPr>
        <c:crossAx val="7218977"/>
        <c:crosses val="autoZero"/>
        <c:auto val="0"/>
        <c:lblOffset val="100"/>
        <c:tickLblSkip val="1"/>
        <c:noMultiLvlLbl val="0"/>
      </c:catAx>
      <c:valAx>
        <c:axId val="72189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454432"/>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[0]PR-TABLE!PivotTable2</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0.010630720656553308</c:v>
              </c:pt>
              <c:pt idx="1">
                <c:v>0.001007744516610149</c:v>
              </c:pt>
              <c:pt idx="2">
                <c:v>0.007696748123917645</c:v>
              </c:pt>
              <c:pt idx="3">
                <c:v>0.0027101225788442413</c:v>
              </c:pt>
              <c:pt idx="4">
                <c:v>0</c:v>
              </c:pt>
              <c:pt idx="5">
                <c:v>0.002888303526040945</c:v>
              </c:pt>
              <c:pt idx="6">
                <c:v>0.005016217430954275</c:v>
              </c:pt>
              <c:pt idx="7">
                <c:v>0</c:v>
              </c:pt>
              <c:pt idx="8">
                <c:v>0.00200648697238171</c:v>
              </c:pt>
              <c:pt idx="9">
                <c:v>0</c:v>
              </c:pt>
              <c:pt idx="10">
                <c:v>0</c:v>
              </c:pt>
              <c:pt idx="11">
                <c:v>0.027225701061802342</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0.0005522653833982767</c:v>
              </c:pt>
              <c:pt idx="3">
                <c:v>0.0018106710605617737</c:v>
              </c:pt>
              <c:pt idx="4">
                <c:v>0.006809113317263826</c:v>
              </c:pt>
              <c:pt idx="5">
                <c:v>0.001923320752349817</c:v>
              </c:pt>
              <c:pt idx="6">
                <c:v>0.002729339167851781</c:v>
              </c:pt>
              <c:pt idx="7">
                <c:v>0</c:v>
              </c:pt>
              <c:pt idx="8">
                <c:v>0.0024260792603126944</c:v>
              </c:pt>
              <c:pt idx="9">
                <c:v>0.0017663615865813043</c:v>
              </c:pt>
              <c:pt idx="10">
                <c:v>0.003023907008811665</c:v>
              </c:pt>
              <c:pt idx="11">
                <c:v>0.0030911327765172827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0.0003434488758317258</c:v>
              </c:pt>
              <c:pt idx="1">
                <c:v>0</c:v>
              </c:pt>
              <c:pt idx="2">
                <c:v>0.0006868977516634516</c:v>
              </c:pt>
              <c:pt idx="3">
                <c:v>0.0018398860055694577</c:v>
              </c:pt>
              <c:pt idx="4">
                <c:v>0.001037743778985481</c:v>
              </c:pt>
              <c:pt idx="5">
                <c:v>0.002421429326683909</c:v>
              </c:pt>
              <c:pt idx="6">
                <c:v>0.002921338318198809</c:v>
              </c:pt>
              <c:pt idx="7">
                <c:v>0.0021170764444547944</c:v>
              </c:pt>
              <c:pt idx="8">
                <c:v>0.0028538324115454645</c:v>
              </c:pt>
              <c:pt idx="9">
                <c:v>0.0025149861738635094</c:v>
              </c:pt>
              <c:pt idx="10">
                <c:v>0</c:v>
              </c:pt>
              <c:pt idx="11">
                <c:v>0.005805346724333111</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0.0003228259929159064</c:v>
              </c:pt>
              <c:pt idx="1">
                <c:v>0</c:v>
              </c:pt>
              <c:pt idx="2">
                <c:v>0.0015816528272044287</c:v>
              </c:pt>
              <c:pt idx="3">
                <c:v>0.0012357757576139544</c:v>
              </c:pt>
              <c:pt idx="4">
                <c:v>0.001014413805766131</c:v>
              </c:pt>
              <c:pt idx="5">
                <c:v>0.0023519661316877037</c:v>
              </c:pt>
              <c:pt idx="6">
                <c:v>0.0025072767108435625</c:v>
              </c:pt>
              <c:pt idx="7">
                <c:v>0.0035247963548905963</c:v>
              </c:pt>
              <c:pt idx="8">
                <c:v>0.00440185582241473</c:v>
              </c:pt>
              <c:pt idx="9">
                <c:v>0.0022265557594503375</c:v>
              </c:pt>
              <c:pt idx="10">
                <c:v>0</c:v>
              </c:pt>
              <c:pt idx="11">
                <c:v>0.0025327291929964973</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0.0006348365946476292</c:v>
              </c:pt>
              <c:pt idx="1">
                <c:v>0</c:v>
              </c:pt>
              <c:pt idx="2">
                <c:v>0.001775143161882269</c:v>
              </c:pt>
              <c:pt idx="3">
                <c:v>0.001484895302316688</c:v>
              </c:pt>
              <c:pt idx="4">
                <c:v>0.0009821783734143958</c:v>
              </c:pt>
              <c:pt idx="5">
                <c:v>0.0022205683922296537</c:v>
              </c:pt>
              <c:pt idx="6">
                <c:v>0.0022331722099583847</c:v>
              </c:pt>
              <c:pt idx="7">
                <c:v>0.005634139278176613</c:v>
              </c:pt>
              <c:pt idx="8">
                <c:v>0.004761711719537753</c:v>
              </c:pt>
              <c:pt idx="9">
                <c:v>0.004118646678599759</c:v>
              </c:pt>
              <c:pt idx="10">
                <c:v>0</c:v>
              </c:pt>
              <c:pt idx="11">
                <c:v>0.00574522168117395</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0.00015492344380562624</c:v>
              </c:pt>
              <c:pt idx="1">
                <c:v>0</c:v>
              </c:pt>
              <c:pt idx="2">
                <c:v>0.0021397093819971002</c:v>
              </c:pt>
              <c:pt idx="3">
                <c:v>0.0018441632846761095</c:v>
              </c:pt>
              <c:pt idx="4">
                <c:v>0.00035525181788276076</c:v>
              </c:pt>
              <c:pt idx="5">
                <c:v>0.0025190838973544686</c:v>
              </c:pt>
              <c:pt idx="6">
                <c:v>0.001946137997897942</c:v>
              </c:pt>
              <c:pt idx="7">
                <c:v>0.000504814351367195</c:v>
              </c:pt>
              <c:pt idx="8">
                <c:v>0.0036216662562111577</c:v>
              </c:pt>
              <c:pt idx="9">
                <c:v>0.004049115774342778</c:v>
              </c:pt>
              <c:pt idx="10">
                <c:v>0.0013605136755433381</c:v>
              </c:pt>
              <c:pt idx="11">
                <c:v>0.004973595183172537</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0.0006121588209331382</c:v>
              </c:pt>
              <c:pt idx="1">
                <c:v>0</c:v>
              </c:pt>
              <c:pt idx="2">
                <c:v>0.0021490737993375406</c:v>
              </c:pt>
              <c:pt idx="3">
                <c:v>0.0019023223424334938</c:v>
              </c:pt>
              <c:pt idx="4">
                <c:v>0.0001331391986298379</c:v>
              </c:pt>
              <c:pt idx="5">
                <c:v>0.002732012482354877</c:v>
              </c:pt>
              <c:pt idx="6">
                <c:v>0.0025388558083336067</c:v>
              </c:pt>
              <c:pt idx="7">
                <c:v>0.004355628342944754</c:v>
              </c:pt>
              <c:pt idx="8">
                <c:v>0.004395163819011442</c:v>
              </c:pt>
              <c:pt idx="9">
                <c:v>0.004229236855355635</c:v>
              </c:pt>
              <c:pt idx="10">
                <c:v>0.010071710579324792</c:v>
              </c:pt>
              <c:pt idx="11">
                <c:v>0.004640988233470482</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0.00014960892973811107</c:v>
              </c:pt>
              <c:pt idx="1">
                <c:v>0.00014960892973811107</c:v>
              </c:pt>
              <c:pt idx="2">
                <c:v>0.0008976535784286664</c:v>
              </c:pt>
              <c:pt idx="3">
                <c:v>0.0013101386388707653</c:v>
              </c:pt>
              <c:pt idx="4">
                <c:v>0.002009200127383288</c:v>
              </c:pt>
              <c:pt idx="5">
                <c:v>0.0026563591431562946</c:v>
              </c:pt>
              <c:pt idx="6">
                <c:v>0.002263380539906794</c:v>
              </c:pt>
              <c:pt idx="7">
                <c:v>0.002153214102691087</c:v>
              </c:pt>
              <c:pt idx="8">
                <c:v>0.0037805634929886298</c:v>
              </c:pt>
              <c:pt idx="9">
                <c:v>0.002680579034314092</c:v>
              </c:pt>
              <c:pt idx="10">
                <c:v>0.0007320740683259369</c:v>
              </c:pt>
              <c:pt idx="11">
                <c:v>0.004217183156925602</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0.012062289663823987</c:v>
              </c:pt>
            </c:numLit>
          </c:val>
        </c:ser>
        <c:axId val="64970794"/>
        <c:axId val="47866235"/>
      </c:barChart>
      <c:catAx>
        <c:axId val="64970794"/>
        <c:scaling>
          <c:orientation val="minMax"/>
        </c:scaling>
        <c:axPos val="b"/>
        <c:delete val="0"/>
        <c:numFmt formatCode="General" sourceLinked="1"/>
        <c:majorTickMark val="none"/>
        <c:minorTickMark val="none"/>
        <c:tickLblPos val="nextTo"/>
        <c:spPr>
          <a:ln w="3175">
            <a:solidFill>
              <a:srgbClr val="808080"/>
            </a:solidFill>
          </a:ln>
        </c:spPr>
        <c:crossAx val="47866235"/>
        <c:crosses val="autoZero"/>
        <c:auto val="0"/>
        <c:lblOffset val="100"/>
        <c:tickLblSkip val="1"/>
        <c:noMultiLvlLbl val="0"/>
      </c:catAx>
      <c:valAx>
        <c:axId val="478662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Enrolees)</a:t>
                </a:r>
              </a:p>
            </c:rich>
          </c:tx>
          <c:layout>
            <c:manualLayout>
              <c:xMode val="factor"/>
              <c:yMode val="factor"/>
              <c:x val="-0.007"/>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970794"/>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0</c:v>
              </c:pt>
              <c:pt idx="2">
                <c:v>0</c:v>
              </c:pt>
              <c:pt idx="3">
                <c:v>0</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0</c:v>
              </c:pt>
              <c:pt idx="3">
                <c:v>4</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2</c:v>
              </c:pt>
              <c:pt idx="3">
                <c:v>0</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1.3333333333333333</c:v>
              </c:pt>
              <c:pt idx="3">
                <c:v>0</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3.4</c:v>
              </c:pt>
              <c:pt idx="3">
                <c:v>0</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3.3333333333333335</c:v>
              </c:pt>
              <c:pt idx="2">
                <c:v>1.75</c:v>
              </c:pt>
              <c:pt idx="3">
                <c:v>1</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4</c:v>
              </c:pt>
              <c:pt idx="3">
                <c:v>1.25</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1.5</c:v>
              </c:pt>
              <c:pt idx="2">
                <c:v>1.5</c:v>
              </c:pt>
              <c:pt idx="3">
                <c:v>1.5</c:v>
              </c:pt>
            </c:numLit>
          </c:val>
        </c:ser>
        <c:axId val="28142932"/>
        <c:axId val="51959797"/>
      </c:barChart>
      <c:catAx>
        <c:axId val="28142932"/>
        <c:scaling>
          <c:orientation val="minMax"/>
        </c:scaling>
        <c:axPos val="b"/>
        <c:delete val="0"/>
        <c:numFmt formatCode="General" sourceLinked="1"/>
        <c:majorTickMark val="none"/>
        <c:minorTickMark val="none"/>
        <c:tickLblPos val="nextTo"/>
        <c:spPr>
          <a:ln w="3175">
            <a:solidFill>
              <a:srgbClr val="808080"/>
            </a:solidFill>
          </a:ln>
        </c:spPr>
        <c:crossAx val="51959797"/>
        <c:crosses val="autoZero"/>
        <c:auto val="0"/>
        <c:lblOffset val="100"/>
        <c:tickLblSkip val="1"/>
        <c:noMultiLvlLbl val="0"/>
      </c:catAx>
      <c:valAx>
        <c:axId val="519597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142932"/>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219075</xdr:rowOff>
    </xdr:from>
    <xdr:to>
      <xdr:col>13</xdr:col>
      <xdr:colOff>476250</xdr:colOff>
      <xdr:row>32</xdr:row>
      <xdr:rowOff>161925</xdr:rowOff>
    </xdr:to>
    <xdr:graphicFrame>
      <xdr:nvGraphicFramePr>
        <xdr:cNvPr id="1" name="Chart 1"/>
        <xdr:cNvGraphicFramePr/>
      </xdr:nvGraphicFramePr>
      <xdr:xfrm>
        <a:off x="19050" y="457200"/>
        <a:ext cx="8382000" cy="5600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609600</xdr:colOff>
      <xdr:row>31</xdr:row>
      <xdr:rowOff>47625</xdr:rowOff>
    </xdr:to>
    <xdr:graphicFrame>
      <xdr:nvGraphicFramePr>
        <xdr:cNvPr id="1" name="Chart 1"/>
        <xdr:cNvGraphicFramePr/>
      </xdr:nvGraphicFramePr>
      <xdr:xfrm>
        <a:off x="0" y="409575"/>
        <a:ext cx="8534400"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13</xdr:col>
      <xdr:colOff>590550</xdr:colOff>
      <xdr:row>33</xdr:row>
      <xdr:rowOff>104775</xdr:rowOff>
    </xdr:to>
    <xdr:graphicFrame>
      <xdr:nvGraphicFramePr>
        <xdr:cNvPr id="1" name="Chart 1"/>
        <xdr:cNvGraphicFramePr/>
      </xdr:nvGraphicFramePr>
      <xdr:xfrm>
        <a:off x="66675" y="504825"/>
        <a:ext cx="8448675" cy="5591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Age Group">
      <sharedItems containsMixedTypes="0" count="12">
        <s v="22-44"/>
        <s v="45-64"/>
        <s v="0-21"/>
        <s v="65+"/>
        <s v="75+"/>
        <s v="0-1"/>
        <s v="15-18"/>
        <s v="10-14"/>
        <s v="19-21"/>
        <s v="65-74"/>
        <s v="5-9"/>
        <s v="2-4"/>
      </sharedItems>
    </cacheField>
    <cacheField name="Sex">
      <sharedItems containsMixedTypes="0"/>
    </cacheField>
    <cacheField name="Period">
      <sharedItems containsSemiMixedTypes="0" containsString="0" containsMixedTypes="0" containsNumber="1" containsInteger="1" count="12">
        <n v="2008"/>
        <n v="2007"/>
        <n v="2005"/>
        <n v="2006"/>
        <n v="2009"/>
        <n v="2010"/>
        <n v="2004"/>
        <n v="2003"/>
        <n v="2011"/>
        <n v="2001"/>
        <n v="2002"/>
        <n v="2000"/>
      </sharedItems>
    </cacheField>
    <cacheField name="DXCode">
      <sharedItems containsSemiMixedTypes="0" containsString="0" containsMixedTypes="0" containsNumber="1" containsInteger="1"/>
    </cacheField>
    <cacheField name="DXName">
      <sharedItems containsMixedTypes="0" count="7">
        <s v="PROGS MULTIFOCAL LEUKOENCEPHALPATH"/>
        <s v="JUVENILE CHRONIC POLYARTHRITIS"/>
        <s v="OTH SPEC INFLAM POLYARTHROPATHIES"/>
        <s v="UNSPEC INFLAMMATORY POLYARTHROPATHY"/>
        <s v="FELTYS SYNDROME"/>
        <s v="OTH RA W/VISCERAL/SYSTEMIC INVLV"/>
        <s v="RHEUMATOID ARTHRITIS"/>
      </sharedItems>
    </cacheField>
    <cacheField name="Setting">
      <sharedItems containsMixedTypes="0" count="6">
        <s v="Inpatient"/>
        <s v="Emergency Department"/>
        <s v="Outpatient"/>
        <s v="AV"/>
        <s v="IP"/>
        <s v="ED"/>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ontainsInteger="1"/>
    </cacheField>
    <cacheField name="Event Rate (Events per 1000 enrollees)">
      <sharedItems containsMixedTypes="1" containsNumber="1"/>
    </cacheField>
    <cacheField name="Events Per member">
      <sharedItems containsSemiMixedTypes="0" containsString="0" containsMixedTypes="0" containsNumber="1"/>
    </cacheField>
    <cacheField name="Prevalence Rate" formula="Patients*1000/'Total Enrollment in Strata(Members)'" databaseField="0"/>
    <cacheField name="Event Rate" formula="Events*1000/'Total Enrollment in Strata(Members)'"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enableDrill="0" preserveFormatting="1" rowGrandTotals="0" itemPrintTitles="1" compactData="0" updatedVersion="2" indent="0" showMemberPropertyTips="1">
  <location ref="A5:D36" firstHeaderRow="1" firstDataRow="2" firstDataCol="2" rowPageCount="1" colPageCount="1"/>
  <pivotFields count="15">
    <pivotField axis="axisRow" compact="0" outline="0" subtotalTop="0" showAll="0">
      <items count="13">
        <item m="1" x="5"/>
        <item m="1" x="7"/>
        <item m="1" x="6"/>
        <item m="1" x="8"/>
        <item x="2"/>
        <item x="0"/>
        <item m="1" x="11"/>
        <item x="1"/>
        <item m="1" x="10"/>
        <item m="1" x="9"/>
        <item m="1" x="4"/>
        <item x="3"/>
        <item t="default"/>
      </items>
    </pivotField>
    <pivotField compact="0" outline="0" subtotalTop="0" showAll="0"/>
    <pivotField axis="axisRow" compact="0" outline="0" subtotalTop="0" showAll="0" defaultSubtotal="0">
      <items count="12">
        <item sd="0" m="1" x="11"/>
        <item sd="0" m="1" x="9"/>
        <item sd="0" m="1" x="10"/>
        <item x="7"/>
        <item x="6"/>
        <item x="2"/>
        <item x="3"/>
        <item x="1"/>
        <item x="0"/>
        <item x="4"/>
        <item x="5"/>
        <item x="8"/>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30">
    <i>
      <x v="3"/>
      <x v="4"/>
    </i>
    <i r="1">
      <x v="5"/>
    </i>
    <i r="1">
      <x v="7"/>
    </i>
    <i>
      <x v="4"/>
      <x v="5"/>
    </i>
    <i r="1">
      <x v="7"/>
    </i>
    <i r="1">
      <x v="11"/>
    </i>
    <i>
      <x v="5"/>
      <x v="4"/>
    </i>
    <i r="1">
      <x v="5"/>
    </i>
    <i r="1">
      <x v="7"/>
    </i>
    <i r="1">
      <x v="11"/>
    </i>
    <i>
      <x v="6"/>
      <x v="4"/>
    </i>
    <i r="1">
      <x v="5"/>
    </i>
    <i r="1">
      <x v="7"/>
    </i>
    <i r="1">
      <x v="11"/>
    </i>
    <i>
      <x v="7"/>
      <x v="4"/>
    </i>
    <i r="1">
      <x v="5"/>
    </i>
    <i r="1">
      <x v="7"/>
    </i>
    <i r="1">
      <x v="11"/>
    </i>
    <i>
      <x v="8"/>
      <x v="4"/>
    </i>
    <i r="1">
      <x v="5"/>
    </i>
    <i r="1">
      <x v="7"/>
    </i>
    <i r="1">
      <x v="11"/>
    </i>
    <i>
      <x v="9"/>
      <x v="4"/>
    </i>
    <i r="1">
      <x v="5"/>
    </i>
    <i r="1">
      <x v="7"/>
    </i>
    <i r="1">
      <x v="11"/>
    </i>
    <i>
      <x v="10"/>
      <x v="4"/>
    </i>
    <i r="1">
      <x v="5"/>
    </i>
    <i r="1">
      <x v="7"/>
    </i>
    <i r="1">
      <x v="11"/>
    </i>
  </rowItems>
  <colFields count="1">
    <field x="-2"/>
  </colFields>
  <colItems count="2">
    <i>
      <x/>
    </i>
    <i i="1">
      <x v="1"/>
    </i>
  </colItems>
  <pageFields count="1">
    <pageField fld="5" item="3" hier="0"/>
  </pageFields>
  <dataFields count="2">
    <dataField name="Sum of Patients" fld="7" baseField="0" baseItem="0" numFmtId="3"/>
    <dataField name="Sum of Events" fld="6" baseField="0" baseItem="0" numFmtId="3"/>
  </dataFields>
  <formats count="7">
    <format dxfId="0">
      <pivotArea outline="0" fieldPosition="0" dataOnly="0" type="all"/>
    </format>
    <format dxfId="1">
      <pivotArea outline="0" fieldPosition="0">
        <references count="1">
          <reference field="4294967294" count="1">
            <x v="1"/>
          </reference>
        </references>
      </pivotArea>
    </format>
    <format dxfId="1">
      <pivotArea outline="0" fieldPosition="0">
        <references count="1">
          <reference field="4294967294" count="1">
            <x v="0"/>
          </reference>
        </references>
      </pivotArea>
    </format>
    <format dxfId="2">
      <pivotArea outline="0" fieldPosition="0" dataOnly="0" labelOnly="1">
        <references count="1">
          <reference field="5" count="1">
            <x v="0"/>
          </reference>
        </references>
      </pivotArea>
    </format>
    <format dxfId="3">
      <pivotArea outline="0" fieldPosition="0" dataOnly="0" type="all"/>
    </format>
    <format dxfId="2">
      <pivotArea outline="0" fieldPosition="0" axis="axisPage" dataOnly="0" field="5" labelOnly="1" type="button"/>
    </format>
    <format dxfId="2">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Sum of Patients" fld="7" baseField="0" baseItem="0" numFmtId="3"/>
  </dataFields>
  <formats count="12">
    <format dxfId="4">
      <pivotArea outline="0" fieldPosition="255" dataOnly="0" field="4" labelOnly="1" type="button"/>
    </format>
    <format dxfId="2">
      <pivotArea outline="0" fieldPosition="0" dataOnly="0" labelOnly="1">
        <references count="1">
          <reference field="5" count="0"/>
        </references>
      </pivotArea>
    </format>
    <format dxfId="5">
      <pivotArea outline="0" fieldPosition="0">
        <references count="2">
          <reference field="0" defaultSubtotal="1" count="1">
            <x v="6"/>
          </reference>
          <reference field="2" count="0"/>
        </references>
      </pivotArea>
    </format>
    <format dxfId="5">
      <pivotArea outline="0" fieldPosition="0" axis="axisRow" dataOnly="0" field="0" labelOnly="1" type="button"/>
    </format>
    <format dxfId="5">
      <pivotArea outline="0" fieldPosition="1" axis="axisRow" dataOnly="0" field="5" labelOnly="1" type="button"/>
    </format>
    <format dxfId="5">
      <pivotArea outline="0" fieldPosition="0" dataOnly="0" labelOnly="1">
        <references count="1">
          <reference field="0" count="1">
            <x v="6"/>
          </reference>
        </references>
      </pivotArea>
    </format>
    <format dxfId="5">
      <pivotArea outline="0" fieldPosition="0" dataOnly="0" labelOnly="1">
        <references count="1">
          <reference field="0" defaultSubtotal="1" count="1">
            <x v="6"/>
          </reference>
        </references>
      </pivotArea>
    </format>
    <format dxfId="5">
      <pivotArea outline="0" fieldPosition="0" dataOnly="0" labelOnly="1">
        <references count="2">
          <reference field="0" count="1">
            <x v="6"/>
          </reference>
          <reference field="5" count="0"/>
        </references>
      </pivotArea>
    </format>
    <format dxfId="5">
      <pivotArea outline="0" fieldPosition="0" dataOnly="0" labelOnly="1">
        <references count="1">
          <reference field="2" count="0"/>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Prevalence Rate (Patients per 1,000 Enrollees)" fld="12" baseField="0" baseItem="0" numFmtId="164"/>
  </dataFields>
  <formats count="13">
    <format dxfId="2">
      <pivotArea outline="0" fieldPosition="0" axis="axisCol" dataOnly="0" field="2" labelOnly="1" type="button"/>
    </format>
    <format dxfId="2">
      <pivotArea outline="0" fieldPosition="0" dataOnly="0" labelOnly="1">
        <references count="1">
          <reference field="2" count="1">
            <x v="6"/>
          </reference>
        </references>
      </pivotArea>
    </format>
    <format dxfId="6">
      <pivotArea outline="0" fieldPosition="0" axis="axisCol" dataOnly="0" field="2" labelOnly="1" type="button"/>
    </format>
    <format dxfId="6">
      <pivotArea outline="0" fieldPosition="255" dataOnly="0" field="4" labelOnly="1" type="button"/>
    </format>
    <format dxfId="2">
      <pivotArea outline="0" fieldPosition="1" axis="axisRow" dataOnly="0" field="5" labelOnly="1" type="button"/>
    </format>
    <format dxfId="2">
      <pivotArea outline="0" fieldPosition="0" dataOnly="0" labelOnly="1">
        <references count="1">
          <reference field="5" count="1">
            <x v="0"/>
          </reference>
        </references>
      </pivotArea>
    </format>
    <format dxfId="7">
      <pivotArea outline="0" fieldPosition="0"/>
    </format>
    <format dxfId="8">
      <pivotArea outline="0" fieldPosition="0" dataOnly="0" labelOnly="1" type="origin"/>
    </format>
    <format dxfId="5">
      <pivotArea outline="0" fieldPosition="0" dataOnly="0" type="all"/>
    </format>
    <format dxfId="9">
      <pivotArea outline="0" fieldPosition="0"/>
    </format>
    <format dxfId="9">
      <pivotArea outline="0" fieldPosition="0" dataOnly="0" labelOnly="1">
        <references count="1">
          <reference field="2" count="0"/>
        </references>
      </pivotArea>
    </format>
    <format dxfId="10">
      <pivotArea outline="0" fieldPosition="0" dataOnly="0" labelOnly="1">
        <references count="1">
          <reference field="2" count="2">
            <x v="6"/>
            <x v="7"/>
          </reference>
        </references>
      </pivotArea>
    </format>
    <format dxfId="11">
      <pivotArea outline="0" fieldPosition="0" dataOnly="0" labelOnly="1" offset="A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I11" firstHeaderRow="1" firstDataRow="2" firstDataCol="1" rowPageCount="1" colPageCount="1"/>
  <pivotFields count="15">
    <pivotField axis="axisRow" compact="0" outline="0" subtotalTop="0" showAll="0">
      <items count="13">
        <item m="1" x="5"/>
        <item m="1" x="11"/>
        <item m="1" x="10"/>
        <item m="1" x="7"/>
        <item m="1" x="6"/>
        <item m="1" x="8"/>
        <item x="2"/>
        <item x="0"/>
        <item x="1"/>
        <item m="1" x="9"/>
        <item m="1" x="4"/>
        <item x="3"/>
        <item t="default"/>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4">
    <i>
      <x v="6"/>
    </i>
    <i>
      <x v="7"/>
    </i>
    <i>
      <x v="8"/>
    </i>
    <i>
      <x v="11"/>
    </i>
  </rowItems>
  <colFields count="1">
    <field x="2"/>
  </colFields>
  <colItems count="8">
    <i>
      <x v="3"/>
    </i>
    <i>
      <x v="4"/>
    </i>
    <i>
      <x v="5"/>
    </i>
    <i>
      <x v="6"/>
    </i>
    <i>
      <x v="7"/>
    </i>
    <i>
      <x v="8"/>
    </i>
    <i>
      <x v="9"/>
    </i>
    <i>
      <x v="10"/>
    </i>
  </colItems>
  <pageFields count="1">
    <pageField fld="5" item="4" hier="0"/>
  </pageFields>
  <dataFields count="1">
    <dataField name="'Events per Patient" fld="14" subtotal="average" baseField="0" baseItem="0" numFmtId="165"/>
  </dataFields>
  <formats count="8">
    <format dxfId="6">
      <pivotArea outline="0" fieldPosition="255" dataOnly="0" field="4" labelOnly="1" type="button"/>
    </format>
    <format dxfId="12">
      <pivotArea outline="0" fieldPosition="0"/>
    </format>
    <format dxfId="2">
      <pivotArea outline="0" fieldPosition="0" dataOnly="0" labelOnly="1">
        <references count="1">
          <reference field="5" count="1">
            <x v="2"/>
          </reference>
        </references>
      </pivotArea>
    </format>
    <format dxfId="2">
      <pivotArea outline="0" fieldPosition="0" axis="axisPage" dataOnly="0" field="5" labelOnly="1" type="button"/>
    </format>
    <format dxfId="2">
      <pivotArea outline="0" fieldPosition="0" dataOnly="0" labelOnly="1">
        <references count="1">
          <reference field="5" count="1">
            <x v="3"/>
          </reference>
        </references>
      </pivotArea>
    </format>
    <format dxfId="8">
      <pivotArea outline="0" fieldPosition="0" dataOnly="0" labelOnly="1">
        <references count="1">
          <reference field="5" count="1">
            <x v="4"/>
          </reference>
        </references>
      </pivotArea>
    </format>
    <format dxfId="9">
      <pivotArea outline="0" fieldPosition="0"/>
    </format>
    <format dxfId="9">
      <pivotArea outline="0" fieldPosition="0" dataOnly="0" labelOnly="1">
        <references count="1">
          <reference field="2" count="8">
            <x v="3"/>
            <x v="4"/>
            <x v="5"/>
            <x v="6"/>
            <x v="7"/>
            <x v="8"/>
            <x v="9"/>
            <x v="1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view="pageLayout" workbookViewId="0" topLeftCell="A1">
      <selection activeCell="A16" sqref="A16"/>
    </sheetView>
  </sheetViews>
  <sheetFormatPr defaultColWidth="9.140625" defaultRowHeight="15"/>
  <cols>
    <col min="1" max="1" width="100.7109375" style="0" customWidth="1"/>
  </cols>
  <sheetData>
    <row r="1" ht="18">
      <c r="A1" s="58" t="s">
        <v>35</v>
      </c>
    </row>
    <row r="2" ht="14.25">
      <c r="A2" s="59"/>
    </row>
    <row r="3" ht="15">
      <c r="A3" s="61" t="s">
        <v>36</v>
      </c>
    </row>
    <row r="4" ht="9.75" customHeight="1">
      <c r="A4" s="59"/>
    </row>
    <row r="5" ht="28.5">
      <c r="A5" s="59" t="s">
        <v>37</v>
      </c>
    </row>
    <row r="6" ht="15" customHeight="1">
      <c r="A6" s="59" t="s">
        <v>38</v>
      </c>
    </row>
    <row r="7" ht="28.5">
      <c r="A7" s="59" t="s">
        <v>39</v>
      </c>
    </row>
    <row r="8" ht="42.75">
      <c r="A8" s="60" t="s">
        <v>40</v>
      </c>
    </row>
    <row r="9" ht="42.75">
      <c r="A9" s="60" t="s">
        <v>41</v>
      </c>
    </row>
    <row r="10" ht="28.5">
      <c r="A10" s="59" t="s">
        <v>42</v>
      </c>
    </row>
    <row r="11" ht="28.5">
      <c r="A11" s="59" t="s">
        <v>43</v>
      </c>
    </row>
    <row r="12" ht="14.25">
      <c r="A12" s="59"/>
    </row>
    <row r="13" ht="15">
      <c r="A13" s="61" t="s">
        <v>44</v>
      </c>
    </row>
    <row r="14" ht="9.75" customHeight="1">
      <c r="A14" s="59"/>
    </row>
    <row r="15" ht="114.75">
      <c r="A15" s="60" t="s">
        <v>45</v>
      </c>
    </row>
    <row r="16" ht="9.75" customHeight="1">
      <c r="A16" s="59"/>
    </row>
    <row r="17" ht="78.75" customHeight="1">
      <c r="A17" s="60" t="s">
        <v>46</v>
      </c>
    </row>
    <row r="18" ht="9.75" customHeight="1">
      <c r="A18" s="59"/>
    </row>
    <row r="19" ht="86.25">
      <c r="A19" s="60" t="s">
        <v>47</v>
      </c>
    </row>
    <row r="20" ht="9.75" customHeight="1">
      <c r="A20" s="59"/>
    </row>
    <row r="21" ht="72">
      <c r="A21" s="60" t="s">
        <v>49</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B11" sqref="B11"/>
    </sheetView>
  </sheetViews>
  <sheetFormatPr defaultColWidth="9.140625" defaultRowHeight="15"/>
  <cols>
    <col min="1" max="1" width="18.00390625" style="0" customWidth="1"/>
    <col min="2" max="2" width="81.140625" style="0" customWidth="1"/>
  </cols>
  <sheetData>
    <row r="1" spans="1:2" ht="15" thickBot="1">
      <c r="A1" s="5"/>
      <c r="B1" s="5"/>
    </row>
    <row r="2" spans="1:2" ht="28.5">
      <c r="A2" s="62" t="s">
        <v>9</v>
      </c>
      <c r="B2" s="44" t="s">
        <v>28</v>
      </c>
    </row>
    <row r="3" spans="1:2" ht="100.5">
      <c r="A3" s="16" t="s">
        <v>10</v>
      </c>
      <c r="B3" s="17" t="s">
        <v>50</v>
      </c>
    </row>
    <row r="4" spans="1:2" ht="28.5">
      <c r="A4" s="18" t="s">
        <v>11</v>
      </c>
      <c r="B4" s="17" t="s">
        <v>29</v>
      </c>
    </row>
    <row r="5" spans="1:2" ht="28.5">
      <c r="A5" s="18" t="s">
        <v>21</v>
      </c>
      <c r="B5" s="17" t="s">
        <v>33</v>
      </c>
    </row>
    <row r="6" spans="1:2" ht="14.25">
      <c r="A6" s="18" t="s">
        <v>22</v>
      </c>
      <c r="B6" s="17" t="s">
        <v>30</v>
      </c>
    </row>
    <row r="7" spans="1:2" ht="28.5">
      <c r="A7" s="18" t="s">
        <v>23</v>
      </c>
      <c r="B7" s="17" t="s">
        <v>34</v>
      </c>
    </row>
    <row r="8" spans="1:2" ht="14.25">
      <c r="A8" s="18" t="s">
        <v>24</v>
      </c>
      <c r="B8" s="17" t="s">
        <v>30</v>
      </c>
    </row>
    <row r="9" spans="1:2" ht="63" customHeight="1">
      <c r="A9" s="18" t="s">
        <v>12</v>
      </c>
      <c r="B9" s="17" t="s">
        <v>31</v>
      </c>
    </row>
    <row r="10" spans="1:2" ht="29.25" customHeight="1">
      <c r="A10" s="18" t="s">
        <v>13</v>
      </c>
      <c r="B10" s="17" t="s">
        <v>32</v>
      </c>
    </row>
    <row r="11" spans="1:2" ht="324" customHeight="1">
      <c r="A11" s="18" t="s">
        <v>14</v>
      </c>
      <c r="B11" s="17" t="s">
        <v>48</v>
      </c>
    </row>
  </sheetData>
  <sheetProtection password="9108" sheet="1" objects="1" scenarios="1"/>
  <printOptions/>
  <pageMargins left="0.24" right="0.24" top="0.75"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36"/>
  <sheetViews>
    <sheetView showGridLines="0" view="pageLayout" workbookViewId="0" topLeftCell="A1">
      <selection activeCell="D9" sqref="D9"/>
    </sheetView>
  </sheetViews>
  <sheetFormatPr defaultColWidth="9.140625" defaultRowHeight="15"/>
  <cols>
    <col min="1" max="1" width="12.57421875" style="0" bestFit="1" customWidth="1"/>
    <col min="2" max="2" width="15.57421875" style="0" customWidth="1"/>
    <col min="3" max="4" width="32.140625" style="0" customWidth="1"/>
  </cols>
  <sheetData>
    <row r="1" spans="1:4" ht="15" thickBot="1">
      <c r="A1" s="5"/>
      <c r="B1" s="5"/>
      <c r="C1" s="5"/>
      <c r="D1" s="5"/>
    </row>
    <row r="2" spans="1:4" ht="29.25" customHeight="1">
      <c r="A2" s="63" t="str">
        <f>CONCATENATE("Table 1: Number of Progressive Multifocal Leukoencephalopathy Patients and Events, by Year and Age Group in the ",B3," Setting")</f>
        <v>Table 1: Number of Progressive Multifocal Leukoencephalopathy Patients and Events, by Year and Age Group in the Inpatient Setting</v>
      </c>
      <c r="B2" s="64"/>
      <c r="C2" s="64"/>
      <c r="D2" s="65"/>
    </row>
    <row r="3" spans="1:4" ht="14.25">
      <c r="A3" s="23" t="s">
        <v>2</v>
      </c>
      <c r="B3" s="132" t="s">
        <v>25</v>
      </c>
      <c r="C3" s="66" t="s">
        <v>19</v>
      </c>
      <c r="D3" s="67"/>
    </row>
    <row r="4" spans="1:4" ht="14.25">
      <c r="A4" s="15"/>
      <c r="B4" s="21"/>
      <c r="C4" s="21"/>
      <c r="D4" s="20"/>
    </row>
    <row r="5" spans="1:4" ht="14.25">
      <c r="A5" s="24"/>
      <c r="B5" s="25"/>
      <c r="C5" s="133" t="s">
        <v>6</v>
      </c>
      <c r="D5" s="26"/>
    </row>
    <row r="6" spans="1:4" ht="14.25">
      <c r="A6" s="108" t="s">
        <v>1</v>
      </c>
      <c r="B6" s="87" t="s">
        <v>0</v>
      </c>
      <c r="C6" s="90" t="s">
        <v>7</v>
      </c>
      <c r="D6" s="107" t="s">
        <v>5</v>
      </c>
    </row>
    <row r="7" spans="1:4" ht="14.25">
      <c r="A7" s="109">
        <v>2003</v>
      </c>
      <c r="B7" s="90" t="s">
        <v>17</v>
      </c>
      <c r="C7" s="91">
        <v>1</v>
      </c>
      <c r="D7" s="130">
        <v>1</v>
      </c>
    </row>
    <row r="8" spans="1:4" ht="14.25">
      <c r="A8" s="4"/>
      <c r="B8" s="95" t="s">
        <v>3</v>
      </c>
      <c r="C8" s="96">
        <v>4</v>
      </c>
      <c r="D8" s="10">
        <v>34</v>
      </c>
    </row>
    <row r="9" spans="1:4" ht="14.25">
      <c r="A9" s="4"/>
      <c r="B9" s="95" t="s">
        <v>4</v>
      </c>
      <c r="C9" s="96">
        <v>5</v>
      </c>
      <c r="D9" s="10">
        <v>62</v>
      </c>
    </row>
    <row r="10" spans="1:4" ht="14.25">
      <c r="A10" s="109">
        <v>2004</v>
      </c>
      <c r="B10" s="90" t="s">
        <v>3</v>
      </c>
      <c r="C10" s="91">
        <v>14</v>
      </c>
      <c r="D10" s="130">
        <v>27</v>
      </c>
    </row>
    <row r="11" spans="1:4" ht="14.25">
      <c r="A11" s="4"/>
      <c r="B11" s="95" t="s">
        <v>4</v>
      </c>
      <c r="C11" s="96">
        <v>18</v>
      </c>
      <c r="D11" s="10">
        <v>22</v>
      </c>
    </row>
    <row r="12" spans="1:4" ht="14.25">
      <c r="A12" s="4"/>
      <c r="B12" s="95" t="s">
        <v>18</v>
      </c>
      <c r="C12" s="96">
        <v>4</v>
      </c>
      <c r="D12" s="10">
        <v>4</v>
      </c>
    </row>
    <row r="13" spans="1:4" ht="14.25">
      <c r="A13" s="109">
        <v>2005</v>
      </c>
      <c r="B13" s="90" t="s">
        <v>17</v>
      </c>
      <c r="C13" s="91">
        <v>2</v>
      </c>
      <c r="D13" s="130">
        <v>3</v>
      </c>
    </row>
    <row r="14" spans="1:4" ht="14.25">
      <c r="A14" s="4"/>
      <c r="B14" s="95" t="s">
        <v>3</v>
      </c>
      <c r="C14" s="96">
        <v>15</v>
      </c>
      <c r="D14" s="10">
        <v>27</v>
      </c>
    </row>
    <row r="15" spans="1:4" ht="14.25">
      <c r="A15" s="4"/>
      <c r="B15" s="95" t="s">
        <v>4</v>
      </c>
      <c r="C15" s="96">
        <v>22</v>
      </c>
      <c r="D15" s="10">
        <v>29</v>
      </c>
    </row>
    <row r="16" spans="1:4" ht="14.25">
      <c r="A16" s="4"/>
      <c r="B16" s="95" t="s">
        <v>18</v>
      </c>
      <c r="C16" s="96">
        <v>6</v>
      </c>
      <c r="D16" s="10">
        <v>10</v>
      </c>
    </row>
    <row r="17" spans="1:4" ht="14.25">
      <c r="A17" s="109">
        <v>2006</v>
      </c>
      <c r="B17" s="90" t="s">
        <v>17</v>
      </c>
      <c r="C17" s="91">
        <v>2</v>
      </c>
      <c r="D17" s="130">
        <v>4</v>
      </c>
    </row>
    <row r="18" spans="1:4" ht="14.25">
      <c r="A18" s="4"/>
      <c r="B18" s="95" t="s">
        <v>3</v>
      </c>
      <c r="C18" s="96">
        <v>10</v>
      </c>
      <c r="D18" s="10">
        <v>11</v>
      </c>
    </row>
    <row r="19" spans="1:4" ht="14.25">
      <c r="A19" s="4"/>
      <c r="B19" s="95" t="s">
        <v>4</v>
      </c>
      <c r="C19" s="96">
        <v>19</v>
      </c>
      <c r="D19" s="10">
        <v>35</v>
      </c>
    </row>
    <row r="20" spans="1:4" ht="14.25">
      <c r="A20" s="4"/>
      <c r="B20" s="95" t="s">
        <v>18</v>
      </c>
      <c r="C20" s="96">
        <v>6</v>
      </c>
      <c r="D20" s="10">
        <v>6</v>
      </c>
    </row>
    <row r="21" spans="1:4" ht="14.25">
      <c r="A21" s="109">
        <v>2007</v>
      </c>
      <c r="B21" s="90" t="s">
        <v>17</v>
      </c>
      <c r="C21" s="91">
        <v>4</v>
      </c>
      <c r="D21" s="130">
        <v>11</v>
      </c>
    </row>
    <row r="22" spans="1:4" ht="14.25">
      <c r="A22" s="4"/>
      <c r="B22" s="95" t="s">
        <v>3</v>
      </c>
      <c r="C22" s="96">
        <v>13</v>
      </c>
      <c r="D22" s="10">
        <v>26</v>
      </c>
    </row>
    <row r="23" spans="1:4" ht="14.25">
      <c r="A23" s="4"/>
      <c r="B23" s="95" t="s">
        <v>4</v>
      </c>
      <c r="C23" s="96">
        <v>18</v>
      </c>
      <c r="D23" s="10">
        <v>32</v>
      </c>
    </row>
    <row r="24" spans="1:4" ht="14.25">
      <c r="A24" s="4"/>
      <c r="B24" s="95" t="s">
        <v>18</v>
      </c>
      <c r="C24" s="96">
        <v>10</v>
      </c>
      <c r="D24" s="10">
        <v>14</v>
      </c>
    </row>
    <row r="25" spans="1:4" ht="14.25">
      <c r="A25" s="109">
        <v>2008</v>
      </c>
      <c r="B25" s="90" t="s">
        <v>17</v>
      </c>
      <c r="C25" s="91">
        <v>1</v>
      </c>
      <c r="D25" s="130">
        <v>1</v>
      </c>
    </row>
    <row r="26" spans="1:4" ht="14.25">
      <c r="A26" s="4"/>
      <c r="B26" s="95" t="s">
        <v>3</v>
      </c>
      <c r="C26" s="96">
        <v>18</v>
      </c>
      <c r="D26" s="10">
        <v>60</v>
      </c>
    </row>
    <row r="27" spans="1:4" ht="14.25">
      <c r="A27" s="4"/>
      <c r="B27" s="95" t="s">
        <v>4</v>
      </c>
      <c r="C27" s="96">
        <v>17</v>
      </c>
      <c r="D27" s="10">
        <v>46</v>
      </c>
    </row>
    <row r="28" spans="1:4" ht="14.25">
      <c r="A28" s="4"/>
      <c r="B28" s="95" t="s">
        <v>18</v>
      </c>
      <c r="C28" s="96">
        <v>16</v>
      </c>
      <c r="D28" s="10">
        <v>28</v>
      </c>
    </row>
    <row r="29" spans="1:4" ht="14.25">
      <c r="A29" s="109">
        <v>2009</v>
      </c>
      <c r="B29" s="90" t="s">
        <v>17</v>
      </c>
      <c r="C29" s="91">
        <v>4</v>
      </c>
      <c r="D29" s="130">
        <v>4</v>
      </c>
    </row>
    <row r="30" spans="1:4" ht="14.25">
      <c r="A30" s="4"/>
      <c r="B30" s="95" t="s">
        <v>3</v>
      </c>
      <c r="C30" s="96">
        <v>15</v>
      </c>
      <c r="D30" s="10">
        <v>46</v>
      </c>
    </row>
    <row r="31" spans="1:4" ht="14.25">
      <c r="A31" s="4"/>
      <c r="B31" s="95" t="s">
        <v>4</v>
      </c>
      <c r="C31" s="96">
        <v>23</v>
      </c>
      <c r="D31" s="10">
        <v>61</v>
      </c>
    </row>
    <row r="32" spans="1:4" ht="14.25">
      <c r="A32" s="4"/>
      <c r="B32" s="95" t="s">
        <v>18</v>
      </c>
      <c r="C32" s="96">
        <v>18</v>
      </c>
      <c r="D32" s="10">
        <v>24</v>
      </c>
    </row>
    <row r="33" spans="1:4" ht="14.25">
      <c r="A33" s="109">
        <v>2010</v>
      </c>
      <c r="B33" s="90" t="s">
        <v>17</v>
      </c>
      <c r="C33" s="91">
        <v>1</v>
      </c>
      <c r="D33" s="130">
        <v>1</v>
      </c>
    </row>
    <row r="34" spans="1:4" ht="14.25">
      <c r="A34" s="4"/>
      <c r="B34" s="95" t="s">
        <v>3</v>
      </c>
      <c r="C34" s="96">
        <v>12</v>
      </c>
      <c r="D34" s="10">
        <v>25</v>
      </c>
    </row>
    <row r="35" spans="1:4" ht="14.25">
      <c r="A35" s="4"/>
      <c r="B35" s="95" t="s">
        <v>4</v>
      </c>
      <c r="C35" s="96">
        <v>22</v>
      </c>
      <c r="D35" s="10">
        <v>76</v>
      </c>
    </row>
    <row r="36" spans="1:4" ht="14.25">
      <c r="A36" s="48"/>
      <c r="B36" s="110" t="s">
        <v>18</v>
      </c>
      <c r="C36" s="131">
        <v>11</v>
      </c>
      <c r="D36" s="47">
        <v>20</v>
      </c>
    </row>
  </sheetData>
  <sheetProtection password="9108" sheet="1" objects="1" scenarios="1" pivotTables="0"/>
  <mergeCells count="2">
    <mergeCell ref="A2:D2"/>
    <mergeCell ref="C3:D3"/>
  </mergeCells>
  <printOptions/>
  <pageMargins left="0.17" right="0.18" top="0.927083333333333"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K17"/>
  <sheetViews>
    <sheetView showGridLines="0" view="pageLayout" workbookViewId="0" topLeftCell="A1">
      <selection activeCell="E13" sqref="E13"/>
    </sheetView>
  </sheetViews>
  <sheetFormatPr defaultColWidth="9.140625" defaultRowHeight="15"/>
  <cols>
    <col min="1" max="1" width="15.00390625" style="0" customWidth="1"/>
    <col min="2" max="2" width="22.28125" style="0" bestFit="1" customWidth="1"/>
    <col min="3" max="11" width="9.421875" style="0" customWidth="1"/>
    <col min="12" max="12" width="13.57421875" style="0" bestFit="1" customWidth="1"/>
    <col min="13" max="13" width="11.140625" style="0" bestFit="1" customWidth="1"/>
  </cols>
  <sheetData>
    <row r="1" spans="1:11" ht="22.5" customHeight="1" thickBot="1">
      <c r="A1" s="5"/>
      <c r="B1" s="5"/>
      <c r="C1" s="5"/>
      <c r="D1" s="5"/>
      <c r="E1" s="5"/>
      <c r="F1" s="5"/>
      <c r="G1" s="5"/>
      <c r="H1" s="5"/>
      <c r="I1" s="5"/>
      <c r="J1" s="5"/>
      <c r="K1" s="5"/>
    </row>
    <row r="2" spans="1:11" ht="14.25">
      <c r="A2" s="68" t="str">
        <f>CONCATENATE("Table 2: Count of Progressive Multifocal Leukoencephalopathy Patients by Age Group, Care Setting, and Year")</f>
        <v>Table 2: Count of Progressive Multifocal Leukoencephalopathy Patients by Age Group, Care Setting, and Year</v>
      </c>
      <c r="B2" s="69"/>
      <c r="C2" s="69"/>
      <c r="D2" s="69"/>
      <c r="E2" s="69"/>
      <c r="F2" s="69"/>
      <c r="G2" s="69"/>
      <c r="H2" s="69"/>
      <c r="I2" s="69"/>
      <c r="J2" s="69"/>
      <c r="K2" s="70"/>
    </row>
    <row r="3" spans="1:11" ht="4.5" customHeight="1">
      <c r="A3" s="54"/>
      <c r="B3" s="55"/>
      <c r="C3" s="55"/>
      <c r="D3" s="55"/>
      <c r="E3" s="55"/>
      <c r="F3" s="55"/>
      <c r="G3" s="55"/>
      <c r="H3" s="55"/>
      <c r="I3" s="55"/>
      <c r="J3" s="55"/>
      <c r="K3" s="56"/>
    </row>
    <row r="4" spans="1:11" ht="14.25">
      <c r="A4" s="39" t="s">
        <v>7</v>
      </c>
      <c r="B4" s="35"/>
      <c r="C4" s="23" t="s">
        <v>1</v>
      </c>
      <c r="D4" s="34"/>
      <c r="E4" s="40"/>
      <c r="F4" s="40"/>
      <c r="G4" s="40"/>
      <c r="H4" s="40"/>
      <c r="I4" s="40"/>
      <c r="J4" s="40"/>
      <c r="K4" s="35"/>
    </row>
    <row r="5" spans="1:11" ht="14.25">
      <c r="A5" s="23" t="s">
        <v>0</v>
      </c>
      <c r="B5" s="23" t="s">
        <v>2</v>
      </c>
      <c r="C5" s="34">
        <v>2003</v>
      </c>
      <c r="D5" s="37">
        <v>2004</v>
      </c>
      <c r="E5" s="37">
        <v>2005</v>
      </c>
      <c r="F5" s="37">
        <v>2006</v>
      </c>
      <c r="G5" s="37">
        <v>2007</v>
      </c>
      <c r="H5" s="37">
        <v>2008</v>
      </c>
      <c r="I5" s="37">
        <v>2009</v>
      </c>
      <c r="J5" s="37">
        <v>2010</v>
      </c>
      <c r="K5" s="38">
        <v>2011</v>
      </c>
    </row>
    <row r="6" spans="1:11" ht="14.25">
      <c r="A6" s="31" t="s">
        <v>17</v>
      </c>
      <c r="B6" s="31" t="s">
        <v>25</v>
      </c>
      <c r="C6" s="27">
        <v>1</v>
      </c>
      <c r="D6" s="28">
        <v>0</v>
      </c>
      <c r="E6" s="28">
        <v>2</v>
      </c>
      <c r="F6" s="28">
        <v>2</v>
      </c>
      <c r="G6" s="28">
        <v>4</v>
      </c>
      <c r="H6" s="28">
        <v>1</v>
      </c>
      <c r="I6" s="28">
        <v>4</v>
      </c>
      <c r="J6" s="28">
        <v>1</v>
      </c>
      <c r="K6" s="29">
        <v>0</v>
      </c>
    </row>
    <row r="7" spans="1:11" ht="14.25">
      <c r="A7" s="32"/>
      <c r="B7" s="36" t="s">
        <v>27</v>
      </c>
      <c r="C7" s="30">
        <v>1</v>
      </c>
      <c r="D7" s="11">
        <v>0</v>
      </c>
      <c r="E7" s="11">
        <v>0</v>
      </c>
      <c r="F7" s="11">
        <v>0</v>
      </c>
      <c r="G7" s="11">
        <v>0</v>
      </c>
      <c r="H7" s="11">
        <v>0</v>
      </c>
      <c r="I7" s="11">
        <v>0</v>
      </c>
      <c r="J7" s="11">
        <v>1</v>
      </c>
      <c r="K7" s="10">
        <v>0</v>
      </c>
    </row>
    <row r="8" spans="1:11" ht="14.25">
      <c r="A8" s="33"/>
      <c r="B8" s="19" t="s">
        <v>26</v>
      </c>
      <c r="C8" s="45">
        <v>1</v>
      </c>
      <c r="D8" s="46">
        <v>3</v>
      </c>
      <c r="E8" s="46">
        <v>4</v>
      </c>
      <c r="F8" s="46">
        <v>10</v>
      </c>
      <c r="G8" s="46">
        <v>13</v>
      </c>
      <c r="H8" s="46">
        <v>16</v>
      </c>
      <c r="I8" s="46">
        <v>15</v>
      </c>
      <c r="J8" s="46">
        <v>6</v>
      </c>
      <c r="K8" s="47">
        <v>0</v>
      </c>
    </row>
    <row r="9" spans="1:11" ht="14.25">
      <c r="A9" s="90" t="s">
        <v>3</v>
      </c>
      <c r="B9" s="103" t="s">
        <v>25</v>
      </c>
      <c r="C9" s="91">
        <v>4</v>
      </c>
      <c r="D9" s="92">
        <v>14</v>
      </c>
      <c r="E9" s="92">
        <v>15</v>
      </c>
      <c r="F9" s="92">
        <v>10</v>
      </c>
      <c r="G9" s="92">
        <v>13</v>
      </c>
      <c r="H9" s="92">
        <v>18</v>
      </c>
      <c r="I9" s="92">
        <v>15</v>
      </c>
      <c r="J9" s="92">
        <v>12</v>
      </c>
      <c r="K9" s="93">
        <v>0</v>
      </c>
    </row>
    <row r="10" spans="1:11" ht="14.25">
      <c r="A10" s="94"/>
      <c r="B10" s="104" t="s">
        <v>27</v>
      </c>
      <c r="C10" s="96">
        <v>0</v>
      </c>
      <c r="D10" s="6">
        <v>1</v>
      </c>
      <c r="E10" s="6">
        <v>1</v>
      </c>
      <c r="F10" s="6">
        <v>1</v>
      </c>
      <c r="G10" s="6">
        <v>1</v>
      </c>
      <c r="H10" s="6">
        <v>3</v>
      </c>
      <c r="I10" s="6">
        <v>1</v>
      </c>
      <c r="J10" s="6">
        <v>2</v>
      </c>
      <c r="K10" s="97">
        <v>0</v>
      </c>
    </row>
    <row r="11" spans="1:11" ht="14.25">
      <c r="A11" s="94"/>
      <c r="B11" s="104" t="s">
        <v>26</v>
      </c>
      <c r="C11" s="96">
        <v>1</v>
      </c>
      <c r="D11" s="6">
        <v>13</v>
      </c>
      <c r="E11" s="6">
        <v>18</v>
      </c>
      <c r="F11" s="6">
        <v>21</v>
      </c>
      <c r="G11" s="6">
        <v>20</v>
      </c>
      <c r="H11" s="6">
        <v>24</v>
      </c>
      <c r="I11" s="6">
        <v>26</v>
      </c>
      <c r="J11" s="6">
        <v>25</v>
      </c>
      <c r="K11" s="97">
        <v>0</v>
      </c>
    </row>
    <row r="12" spans="1:11" ht="14.25">
      <c r="A12" s="90" t="s">
        <v>4</v>
      </c>
      <c r="B12" s="103" t="s">
        <v>25</v>
      </c>
      <c r="C12" s="91">
        <v>5</v>
      </c>
      <c r="D12" s="92">
        <v>18</v>
      </c>
      <c r="E12" s="92">
        <v>22</v>
      </c>
      <c r="F12" s="92">
        <v>19</v>
      </c>
      <c r="G12" s="92">
        <v>18</v>
      </c>
      <c r="H12" s="92">
        <v>17</v>
      </c>
      <c r="I12" s="92">
        <v>23</v>
      </c>
      <c r="J12" s="92">
        <v>22</v>
      </c>
      <c r="K12" s="93">
        <v>0</v>
      </c>
    </row>
    <row r="13" spans="1:11" ht="14.25">
      <c r="A13" s="94"/>
      <c r="B13" s="104" t="s">
        <v>27</v>
      </c>
      <c r="C13" s="96">
        <v>0</v>
      </c>
      <c r="D13" s="6">
        <v>0</v>
      </c>
      <c r="E13" s="6">
        <v>2</v>
      </c>
      <c r="F13" s="6">
        <v>3</v>
      </c>
      <c r="G13" s="6">
        <v>5</v>
      </c>
      <c r="H13" s="6">
        <v>4</v>
      </c>
      <c r="I13" s="6">
        <v>4</v>
      </c>
      <c r="J13" s="6">
        <v>2</v>
      </c>
      <c r="K13" s="97">
        <v>0</v>
      </c>
    </row>
    <row r="14" spans="1:11" ht="14.25">
      <c r="A14" s="94"/>
      <c r="B14" s="104" t="s">
        <v>26</v>
      </c>
      <c r="C14" s="96">
        <v>2</v>
      </c>
      <c r="D14" s="6">
        <v>16</v>
      </c>
      <c r="E14" s="6">
        <v>21</v>
      </c>
      <c r="F14" s="6">
        <v>33</v>
      </c>
      <c r="G14" s="6">
        <v>37</v>
      </c>
      <c r="H14" s="6">
        <v>34</v>
      </c>
      <c r="I14" s="6">
        <v>41</v>
      </c>
      <c r="J14" s="6">
        <v>36</v>
      </c>
      <c r="K14" s="97">
        <v>0</v>
      </c>
    </row>
    <row r="15" spans="1:11" ht="14.25">
      <c r="A15" s="90" t="s">
        <v>18</v>
      </c>
      <c r="B15" s="103" t="s">
        <v>25</v>
      </c>
      <c r="C15" s="91">
        <v>0</v>
      </c>
      <c r="D15" s="92">
        <v>4</v>
      </c>
      <c r="E15" s="92">
        <v>6</v>
      </c>
      <c r="F15" s="92">
        <v>6</v>
      </c>
      <c r="G15" s="92">
        <v>10</v>
      </c>
      <c r="H15" s="92">
        <v>16</v>
      </c>
      <c r="I15" s="92">
        <v>18</v>
      </c>
      <c r="J15" s="92">
        <v>11</v>
      </c>
      <c r="K15" s="93">
        <v>0</v>
      </c>
    </row>
    <row r="16" spans="1:11" ht="14.25">
      <c r="A16" s="94"/>
      <c r="B16" s="104" t="s">
        <v>27</v>
      </c>
      <c r="C16" s="96">
        <v>0</v>
      </c>
      <c r="D16" s="6">
        <v>1</v>
      </c>
      <c r="E16" s="6">
        <v>0</v>
      </c>
      <c r="F16" s="6">
        <v>0</v>
      </c>
      <c r="G16" s="6">
        <v>0</v>
      </c>
      <c r="H16" s="6">
        <v>2</v>
      </c>
      <c r="I16" s="6">
        <v>4</v>
      </c>
      <c r="J16" s="6">
        <v>2</v>
      </c>
      <c r="K16" s="97">
        <v>0</v>
      </c>
    </row>
    <row r="17" spans="1:11" ht="14.25">
      <c r="A17" s="98"/>
      <c r="B17" s="105" t="s">
        <v>26</v>
      </c>
      <c r="C17" s="100">
        <v>1</v>
      </c>
      <c r="D17" s="101">
        <v>7</v>
      </c>
      <c r="E17" s="101">
        <v>14</v>
      </c>
      <c r="F17" s="101">
        <v>7</v>
      </c>
      <c r="G17" s="101">
        <v>16</v>
      </c>
      <c r="H17" s="101">
        <v>20</v>
      </c>
      <c r="I17" s="101">
        <v>20</v>
      </c>
      <c r="J17" s="101">
        <v>19</v>
      </c>
      <c r="K17" s="102">
        <v>1</v>
      </c>
    </row>
  </sheetData>
  <sheetProtection password="9108" sheet="1" objects="1" scenarios="1" pivotTables="0"/>
  <mergeCells count="1">
    <mergeCell ref="A2:K2"/>
  </mergeCells>
  <printOptions/>
  <pageMargins left="0.17" right="0.18" top="0.9270833333333334"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O33"/>
  <sheetViews>
    <sheetView showGridLines="0" view="pageLayout" workbookViewId="0" topLeftCell="A1">
      <selection activeCell="A2" sqref="A2:N2"/>
    </sheetView>
  </sheetViews>
  <sheetFormatPr defaultColWidth="9.140625" defaultRowHeight="15"/>
  <sheetData>
    <row r="1" spans="1:14" ht="18.75" customHeight="1" thickBot="1">
      <c r="A1" s="5"/>
      <c r="B1" s="5"/>
      <c r="C1" s="5"/>
      <c r="D1" s="5"/>
      <c r="E1" s="5"/>
      <c r="F1" s="5"/>
      <c r="G1" s="5"/>
      <c r="H1" s="5"/>
      <c r="I1" s="5"/>
      <c r="J1" s="5"/>
      <c r="K1" s="5"/>
      <c r="L1" s="5"/>
      <c r="M1" s="5"/>
      <c r="N1" s="5"/>
    </row>
    <row r="2" spans="1:15" ht="18" customHeight="1">
      <c r="A2" s="71" t="str">
        <f>CONCATENATE("Figure 1: Count of Progressive Multifocal Leukoencephalopathy Patients by Age Group, Care Setting and Year")</f>
        <v>Figure 1: Count of Progressive Multifocal Leukoencephalopathy Patients by Age Group, Care Setting and Year</v>
      </c>
      <c r="B2" s="72"/>
      <c r="C2" s="72"/>
      <c r="D2" s="72"/>
      <c r="E2" s="72"/>
      <c r="F2" s="72"/>
      <c r="G2" s="72"/>
      <c r="H2" s="72"/>
      <c r="I2" s="72"/>
      <c r="J2" s="72"/>
      <c r="K2" s="72"/>
      <c r="L2" s="72"/>
      <c r="M2" s="72"/>
      <c r="N2" s="73"/>
      <c r="O2" s="7"/>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5"/>
      <c r="B33" s="21"/>
      <c r="C33" s="21"/>
      <c r="D33" s="21"/>
      <c r="E33" s="21"/>
      <c r="F33" s="21"/>
      <c r="G33" s="21"/>
      <c r="H33" s="21"/>
      <c r="I33" s="21"/>
      <c r="J33" s="21"/>
      <c r="K33" s="21"/>
      <c r="L33" s="21"/>
      <c r="M33" s="21"/>
      <c r="N33" s="20"/>
    </row>
  </sheetData>
  <sheetProtection password="9108" sheet="1" objects="1" scenarios="1" pivotTables="0"/>
  <mergeCells count="1">
    <mergeCell ref="A2:N2"/>
  </mergeCells>
  <printOptions/>
  <pageMargins left="0.17" right="0.18" top="0.9166666666666666"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K17"/>
  <sheetViews>
    <sheetView showGridLines="0" view="pageLayout" workbookViewId="0" topLeftCell="A1">
      <selection activeCell="D14" sqref="D14"/>
    </sheetView>
  </sheetViews>
  <sheetFormatPr defaultColWidth="9.140625" defaultRowHeight="15"/>
  <cols>
    <col min="1" max="1" width="31.57421875" style="0" customWidth="1"/>
    <col min="2" max="2" width="20.421875" style="0" customWidth="1"/>
    <col min="3" max="3" width="9.00390625" style="0" bestFit="1" customWidth="1"/>
    <col min="4" max="10" width="8.140625" style="0" customWidth="1"/>
    <col min="11" max="11" width="9.421875" style="0" customWidth="1"/>
    <col min="12" max="12" width="13.57421875" style="0" bestFit="1" customWidth="1"/>
    <col min="13" max="13" width="12.00390625" style="0" bestFit="1" customWidth="1"/>
  </cols>
  <sheetData>
    <row r="1" spans="1:11" ht="15" thickBot="1">
      <c r="A1" s="5"/>
      <c r="B1" s="5"/>
      <c r="C1" s="5"/>
      <c r="D1" s="5"/>
      <c r="E1" s="5"/>
      <c r="F1" s="5"/>
      <c r="G1" s="5"/>
      <c r="H1" s="5"/>
      <c r="I1" s="5"/>
      <c r="J1" s="5"/>
      <c r="K1" s="5"/>
    </row>
    <row r="2" spans="1:11" ht="18.75" customHeight="1">
      <c r="A2" s="74" t="str">
        <f>CONCATENATE("Table 3: Prevalence Rate (Progressive Multifocal Leukoencephalopathy Patients per 1,000 Enrollees) by Age Group, Care Setting, and Year")</f>
        <v>Table 3: Prevalence Rate (Progressive Multifocal Leukoencephalopathy Patients per 1,000 Enrollees) by Age Group, Care Setting, and Year</v>
      </c>
      <c r="B2" s="75"/>
      <c r="C2" s="75"/>
      <c r="D2" s="75"/>
      <c r="E2" s="75"/>
      <c r="F2" s="75"/>
      <c r="G2" s="75"/>
      <c r="H2" s="75"/>
      <c r="I2" s="75"/>
      <c r="J2" s="75"/>
      <c r="K2" s="20"/>
    </row>
    <row r="3" spans="1:11" ht="4.5" customHeight="1">
      <c r="A3" s="1"/>
      <c r="B3" s="37"/>
      <c r="C3" s="76"/>
      <c r="D3" s="76"/>
      <c r="E3" s="76"/>
      <c r="F3" s="76"/>
      <c r="G3" s="76"/>
      <c r="H3" s="76"/>
      <c r="I3" s="76"/>
      <c r="J3" s="76"/>
      <c r="K3" s="38"/>
    </row>
    <row r="4" spans="1:11" ht="28.5">
      <c r="A4" s="41" t="s">
        <v>15</v>
      </c>
      <c r="B4" s="42"/>
      <c r="C4" s="43" t="s">
        <v>1</v>
      </c>
      <c r="D4" s="57"/>
      <c r="E4" s="25"/>
      <c r="F4" s="25"/>
      <c r="G4" s="25"/>
      <c r="H4" s="25"/>
      <c r="I4" s="25"/>
      <c r="J4" s="25"/>
      <c r="K4" s="26"/>
    </row>
    <row r="5" spans="1:11" ht="14.25">
      <c r="A5" s="108" t="s">
        <v>0</v>
      </c>
      <c r="B5" s="106" t="s">
        <v>2</v>
      </c>
      <c r="C5" s="116">
        <v>2003</v>
      </c>
      <c r="D5" s="117">
        <v>2004</v>
      </c>
      <c r="E5" s="117">
        <v>2005</v>
      </c>
      <c r="F5" s="118">
        <v>2006</v>
      </c>
      <c r="G5" s="117">
        <v>2007</v>
      </c>
      <c r="H5" s="117">
        <v>2008</v>
      </c>
      <c r="I5" s="117">
        <v>2009</v>
      </c>
      <c r="J5" s="117">
        <v>2010</v>
      </c>
      <c r="K5" s="118">
        <v>2011</v>
      </c>
    </row>
    <row r="6" spans="1:11" ht="14.25">
      <c r="A6" s="109" t="s">
        <v>17</v>
      </c>
      <c r="B6" s="90" t="s">
        <v>25</v>
      </c>
      <c r="C6" s="111">
        <v>0.010630720656553308</v>
      </c>
      <c r="D6" s="112" t="s">
        <v>8</v>
      </c>
      <c r="E6" s="112">
        <v>0.0003434488758317258</v>
      </c>
      <c r="F6" s="112">
        <v>0.0003228259929159064</v>
      </c>
      <c r="G6" s="112">
        <v>0.0006348365946476292</v>
      </c>
      <c r="H6" s="112">
        <v>0.00015492344380562624</v>
      </c>
      <c r="I6" s="112">
        <v>0.0006121588209331382</v>
      </c>
      <c r="J6" s="112">
        <v>0.00014960892973811107</v>
      </c>
      <c r="K6" s="113" t="s">
        <v>8</v>
      </c>
    </row>
    <row r="7" spans="1:11" ht="14.25">
      <c r="A7" s="4"/>
      <c r="B7" s="95" t="s">
        <v>27</v>
      </c>
      <c r="C7" s="114">
        <v>0.001007744516610149</v>
      </c>
      <c r="D7" s="50" t="s">
        <v>8</v>
      </c>
      <c r="E7" s="50" t="s">
        <v>8</v>
      </c>
      <c r="F7" s="50" t="s">
        <v>8</v>
      </c>
      <c r="G7" s="50" t="s">
        <v>8</v>
      </c>
      <c r="H7" s="50" t="s">
        <v>8</v>
      </c>
      <c r="I7" s="50" t="s">
        <v>8</v>
      </c>
      <c r="J7" s="50">
        <v>0.00014960892973811107</v>
      </c>
      <c r="K7" s="51" t="s">
        <v>8</v>
      </c>
    </row>
    <row r="8" spans="1:11" ht="14.25">
      <c r="A8" s="4"/>
      <c r="B8" s="95" t="s">
        <v>26</v>
      </c>
      <c r="C8" s="114">
        <v>0.007696748123917645</v>
      </c>
      <c r="D8" s="50">
        <v>0.0005522653833982767</v>
      </c>
      <c r="E8" s="50">
        <v>0.0006868977516634516</v>
      </c>
      <c r="F8" s="50">
        <v>0.0015816528272044287</v>
      </c>
      <c r="G8" s="50">
        <v>0.001775143161882269</v>
      </c>
      <c r="H8" s="50">
        <v>0.0021397093819971002</v>
      </c>
      <c r="I8" s="50">
        <v>0.0021490737993375406</v>
      </c>
      <c r="J8" s="50">
        <v>0.0008976535784286664</v>
      </c>
      <c r="K8" s="51" t="s">
        <v>8</v>
      </c>
    </row>
    <row r="9" spans="1:11" ht="14.25">
      <c r="A9" s="109" t="s">
        <v>3</v>
      </c>
      <c r="B9" s="90" t="s">
        <v>25</v>
      </c>
      <c r="C9" s="111">
        <v>0.0027101225788442413</v>
      </c>
      <c r="D9" s="112">
        <v>0.0018106710605617737</v>
      </c>
      <c r="E9" s="112">
        <v>0.0018398860055694577</v>
      </c>
      <c r="F9" s="112">
        <v>0.0012357757576139544</v>
      </c>
      <c r="G9" s="112">
        <v>0.001484895302316688</v>
      </c>
      <c r="H9" s="112">
        <v>0.0018441632846761095</v>
      </c>
      <c r="I9" s="112">
        <v>0.0019023223424334938</v>
      </c>
      <c r="J9" s="112">
        <v>0.0013101386388707653</v>
      </c>
      <c r="K9" s="113" t="s">
        <v>8</v>
      </c>
    </row>
    <row r="10" spans="1:11" ht="14.25">
      <c r="A10" s="4"/>
      <c r="B10" s="95" t="s">
        <v>27</v>
      </c>
      <c r="C10" s="114" t="s">
        <v>8</v>
      </c>
      <c r="D10" s="50">
        <v>0.006809113317263826</v>
      </c>
      <c r="E10" s="50">
        <v>0.001037743778985481</v>
      </c>
      <c r="F10" s="50">
        <v>0.001014413805766131</v>
      </c>
      <c r="G10" s="50">
        <v>0.0009821783734143958</v>
      </c>
      <c r="H10" s="50">
        <v>0.00035525181788276076</v>
      </c>
      <c r="I10" s="50">
        <v>0.0001331391986298379</v>
      </c>
      <c r="J10" s="50">
        <v>0.002009200127383288</v>
      </c>
      <c r="K10" s="51" t="s">
        <v>8</v>
      </c>
    </row>
    <row r="11" spans="1:11" ht="14.25">
      <c r="A11" s="4"/>
      <c r="B11" s="95" t="s">
        <v>26</v>
      </c>
      <c r="C11" s="114">
        <v>0.002888303526040945</v>
      </c>
      <c r="D11" s="50">
        <v>0.001923320752349817</v>
      </c>
      <c r="E11" s="50">
        <v>0.002421429326683909</v>
      </c>
      <c r="F11" s="50">
        <v>0.0023519661316877037</v>
      </c>
      <c r="G11" s="50">
        <v>0.0022205683922296537</v>
      </c>
      <c r="H11" s="50">
        <v>0.0025190838973544686</v>
      </c>
      <c r="I11" s="50">
        <v>0.002732012482354877</v>
      </c>
      <c r="J11" s="50">
        <v>0.0026563591431562946</v>
      </c>
      <c r="K11" s="51" t="s">
        <v>8</v>
      </c>
    </row>
    <row r="12" spans="1:11" ht="14.25">
      <c r="A12" s="109" t="s">
        <v>4</v>
      </c>
      <c r="B12" s="90" t="s">
        <v>25</v>
      </c>
      <c r="C12" s="111">
        <v>0.005016217430954275</v>
      </c>
      <c r="D12" s="112">
        <v>0.002729339167851781</v>
      </c>
      <c r="E12" s="112">
        <v>0.002921338318198809</v>
      </c>
      <c r="F12" s="112">
        <v>0.0025072767108435625</v>
      </c>
      <c r="G12" s="112">
        <v>0.0022331722099583847</v>
      </c>
      <c r="H12" s="112">
        <v>0.001946137997897942</v>
      </c>
      <c r="I12" s="112">
        <v>0.0025388558083336067</v>
      </c>
      <c r="J12" s="112">
        <v>0.002263380539906794</v>
      </c>
      <c r="K12" s="113" t="s">
        <v>8</v>
      </c>
    </row>
    <row r="13" spans="1:11" ht="14.25">
      <c r="A13" s="4"/>
      <c r="B13" s="95" t="s">
        <v>27</v>
      </c>
      <c r="C13" s="114" t="s">
        <v>8</v>
      </c>
      <c r="D13" s="50" t="s">
        <v>8</v>
      </c>
      <c r="E13" s="50">
        <v>0.0021170764444547944</v>
      </c>
      <c r="F13" s="50">
        <v>0.0035247963548905963</v>
      </c>
      <c r="G13" s="50">
        <v>0.005634139278176613</v>
      </c>
      <c r="H13" s="50">
        <v>0.000504814351367195</v>
      </c>
      <c r="I13" s="50">
        <v>0.004355628342944754</v>
      </c>
      <c r="J13" s="50">
        <v>0.002153214102691087</v>
      </c>
      <c r="K13" s="51" t="s">
        <v>8</v>
      </c>
    </row>
    <row r="14" spans="1:11" ht="14.25">
      <c r="A14" s="4"/>
      <c r="B14" s="95" t="s">
        <v>26</v>
      </c>
      <c r="C14" s="114">
        <v>0.00200648697238171</v>
      </c>
      <c r="D14" s="50">
        <v>0.0024260792603126944</v>
      </c>
      <c r="E14" s="50">
        <v>0.0028538324115454645</v>
      </c>
      <c r="F14" s="50">
        <v>0.00440185582241473</v>
      </c>
      <c r="G14" s="50">
        <v>0.004761711719537753</v>
      </c>
      <c r="H14" s="50">
        <v>0.0036216662562111577</v>
      </c>
      <c r="I14" s="50">
        <v>0.004395163819011442</v>
      </c>
      <c r="J14" s="50">
        <v>0.0037805634929886298</v>
      </c>
      <c r="K14" s="51" t="s">
        <v>8</v>
      </c>
    </row>
    <row r="15" spans="1:11" ht="14.25">
      <c r="A15" s="109" t="s">
        <v>18</v>
      </c>
      <c r="B15" s="90" t="s">
        <v>25</v>
      </c>
      <c r="C15" s="111" t="s">
        <v>8</v>
      </c>
      <c r="D15" s="112">
        <v>0.0017663615865813043</v>
      </c>
      <c r="E15" s="112">
        <v>0.0025149861738635094</v>
      </c>
      <c r="F15" s="112">
        <v>0.0022265557594503375</v>
      </c>
      <c r="G15" s="112">
        <v>0.004118646678599759</v>
      </c>
      <c r="H15" s="112">
        <v>0.004049115774342778</v>
      </c>
      <c r="I15" s="112">
        <v>0.004229236855355635</v>
      </c>
      <c r="J15" s="112">
        <v>0.002680579034314092</v>
      </c>
      <c r="K15" s="113" t="s">
        <v>8</v>
      </c>
    </row>
    <row r="16" spans="1:11" ht="14.25">
      <c r="A16" s="4"/>
      <c r="B16" s="95" t="s">
        <v>27</v>
      </c>
      <c r="C16" s="114" t="s">
        <v>8</v>
      </c>
      <c r="D16" s="50">
        <v>0.003023907008811665</v>
      </c>
      <c r="E16" s="50" t="s">
        <v>8</v>
      </c>
      <c r="F16" s="50" t="s">
        <v>8</v>
      </c>
      <c r="G16" s="50" t="s">
        <v>8</v>
      </c>
      <c r="H16" s="50">
        <v>0.0013605136755433381</v>
      </c>
      <c r="I16" s="50">
        <v>0.010071710579324792</v>
      </c>
      <c r="J16" s="50">
        <v>0.0007320740683259369</v>
      </c>
      <c r="K16" s="51" t="s">
        <v>8</v>
      </c>
    </row>
    <row r="17" spans="1:11" ht="14.25">
      <c r="A17" s="48"/>
      <c r="B17" s="110" t="s">
        <v>26</v>
      </c>
      <c r="C17" s="115">
        <v>0.027225701061802342</v>
      </c>
      <c r="D17" s="52">
        <v>0.0030911327765172827</v>
      </c>
      <c r="E17" s="52">
        <v>0.005805346724333111</v>
      </c>
      <c r="F17" s="52">
        <v>0.0025327291929964973</v>
      </c>
      <c r="G17" s="52">
        <v>0.00574522168117395</v>
      </c>
      <c r="H17" s="52">
        <v>0.004973595183172537</v>
      </c>
      <c r="I17" s="52">
        <v>0.004640988233470482</v>
      </c>
      <c r="J17" s="52">
        <v>0.004217183156925602</v>
      </c>
      <c r="K17" s="53">
        <v>0.012062289663823987</v>
      </c>
    </row>
  </sheetData>
  <sheetProtection password="9108" sheet="1" objects="1" scenarios="1" pivotTables="0"/>
  <mergeCells count="2">
    <mergeCell ref="A2:J2"/>
    <mergeCell ref="C3:J3"/>
  </mergeCells>
  <printOptions/>
  <pageMargins left="0.17" right="0.18" top="0.9166666666666666"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P34"/>
  <sheetViews>
    <sheetView showGridLines="0" view="pageLayout" workbookViewId="0" topLeftCell="A1">
      <selection activeCell="E32" sqref="E32"/>
    </sheetView>
  </sheetViews>
  <sheetFormatPr defaultColWidth="9.140625" defaultRowHeight="15"/>
  <sheetData>
    <row r="1" spans="1:14" ht="12.75" customHeight="1">
      <c r="A1" s="2"/>
      <c r="B1" s="2"/>
      <c r="C1" s="2"/>
      <c r="D1" s="2"/>
      <c r="E1" s="2"/>
      <c r="F1" s="2"/>
      <c r="G1" s="2"/>
      <c r="H1" s="2"/>
      <c r="I1" s="2"/>
      <c r="J1" s="2"/>
      <c r="K1" s="2"/>
      <c r="L1" s="2"/>
      <c r="M1" s="2"/>
      <c r="N1" s="2"/>
    </row>
    <row r="2" spans="1:16" ht="15">
      <c r="A2" s="77" t="str">
        <f>CONCATENATE("Figure 2: Prevalence Rate (Progressive Multifocal Leukoencephalopathy Patients per 1,000 Enrollees) by Age Group, Care Setting, and Year")</f>
        <v>Figure 2: Prevalence Rate (Progressive Multifocal Leukoencephalopathy Patients per 1,000 Enrollees) by Age Group, Care Setting, and Year</v>
      </c>
      <c r="B2" s="78"/>
      <c r="C2" s="78"/>
      <c r="D2" s="78"/>
      <c r="E2" s="78"/>
      <c r="F2" s="78"/>
      <c r="G2" s="78"/>
      <c r="H2" s="78"/>
      <c r="I2" s="78"/>
      <c r="J2" s="78"/>
      <c r="K2" s="78"/>
      <c r="L2" s="78"/>
      <c r="M2" s="78"/>
      <c r="N2" s="79"/>
      <c r="O2" s="9"/>
      <c r="P2" s="9"/>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5"/>
      <c r="B31" s="21"/>
      <c r="C31" s="21"/>
      <c r="D31" s="21"/>
      <c r="E31" s="21"/>
      <c r="F31" s="21"/>
      <c r="G31" s="21"/>
      <c r="H31" s="21"/>
      <c r="I31" s="21"/>
      <c r="J31" s="21"/>
      <c r="K31" s="21"/>
      <c r="L31" s="21"/>
      <c r="M31" s="21"/>
      <c r="N31" s="20"/>
    </row>
    <row r="32" spans="1:14" ht="14.25">
      <c r="A32" s="22"/>
      <c r="B32" s="22"/>
      <c r="C32" s="22"/>
      <c r="D32" s="22"/>
      <c r="E32" s="22"/>
      <c r="F32" s="22"/>
      <c r="G32" s="22"/>
      <c r="H32" s="22"/>
      <c r="I32" s="22"/>
      <c r="J32" s="22"/>
      <c r="K32" s="22"/>
      <c r="L32" s="22"/>
      <c r="M32" s="22"/>
      <c r="N32" s="22"/>
    </row>
    <row r="33" spans="1:14" ht="14.25">
      <c r="A33" s="22"/>
      <c r="B33" s="22"/>
      <c r="C33" s="22"/>
      <c r="D33" s="22"/>
      <c r="E33" s="22"/>
      <c r="F33" s="22"/>
      <c r="G33" s="22"/>
      <c r="H33" s="22"/>
      <c r="I33" s="22"/>
      <c r="J33" s="22"/>
      <c r="K33" s="22"/>
      <c r="L33" s="22"/>
      <c r="M33" s="22"/>
      <c r="N33" s="22"/>
    </row>
    <row r="34" spans="1:14" ht="14.25">
      <c r="A34" s="22"/>
      <c r="B34" s="22"/>
      <c r="C34" s="22"/>
      <c r="D34" s="22"/>
      <c r="E34" s="22"/>
      <c r="F34" s="22"/>
      <c r="G34" s="22"/>
      <c r="H34" s="22"/>
      <c r="I34" s="22"/>
      <c r="J34" s="22"/>
      <c r="K34" s="22"/>
      <c r="L34" s="22"/>
      <c r="M34" s="22"/>
      <c r="N34" s="22"/>
    </row>
  </sheetData>
  <sheetProtection password="9108" sheet="1" objects="1" scenarios="1" pivotTables="0"/>
  <mergeCells count="1">
    <mergeCell ref="A2:N2"/>
  </mergeCells>
  <printOptions/>
  <pageMargins left="0.17" right="0.18" top="0.906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7030A0"/>
  </sheetPr>
  <dimension ref="A1:I11"/>
  <sheetViews>
    <sheetView showGridLines="0" view="pageLayout" workbookViewId="0" topLeftCell="A1">
      <selection activeCell="G10" sqref="G10"/>
    </sheetView>
  </sheetViews>
  <sheetFormatPr defaultColWidth="9.140625" defaultRowHeight="15"/>
  <cols>
    <col min="1" max="1" width="17.8515625" style="0" customWidth="1"/>
    <col min="2" max="2" width="14.421875" style="0" customWidth="1"/>
    <col min="3" max="9" width="11.140625" style="0" customWidth="1"/>
  </cols>
  <sheetData>
    <row r="1" spans="1:9" ht="15" thickBot="1">
      <c r="A1" s="5"/>
      <c r="B1" s="5"/>
      <c r="C1" s="5"/>
      <c r="D1" s="5"/>
      <c r="E1" s="5"/>
      <c r="F1" s="5"/>
      <c r="G1" s="5"/>
      <c r="H1" s="5"/>
      <c r="I1" s="5"/>
    </row>
    <row r="2" spans="1:9" ht="28.5" customHeight="1">
      <c r="A2" s="80" t="str">
        <f>CONCATENATE("Table 4. Progressive Multifocal Leukoencephalopathy Events per Patient by Age Group and Year in the ",B4," Setting")</f>
        <v>Table 4. Progressive Multifocal Leukoencephalopathy Events per Patient by Age Group and Year in the Emergency Department Setting</v>
      </c>
      <c r="B2" s="81"/>
      <c r="C2" s="81"/>
      <c r="D2" s="81"/>
      <c r="E2" s="81"/>
      <c r="F2" s="81"/>
      <c r="G2" s="81"/>
      <c r="H2" s="81"/>
      <c r="I2" s="82"/>
    </row>
    <row r="3" spans="1:9" ht="4.5" customHeight="1">
      <c r="A3" s="13"/>
      <c r="B3" s="2"/>
      <c r="C3" s="2"/>
      <c r="D3" s="2"/>
      <c r="E3" s="2"/>
      <c r="F3" s="2"/>
      <c r="G3" s="2"/>
      <c r="H3" s="2"/>
      <c r="I3" s="3"/>
    </row>
    <row r="4" spans="1:9" ht="28.5">
      <c r="A4" s="119" t="s">
        <v>2</v>
      </c>
      <c r="B4" s="120" t="s">
        <v>27</v>
      </c>
      <c r="C4" s="83" t="s">
        <v>20</v>
      </c>
      <c r="D4" s="76"/>
      <c r="E4" s="76"/>
      <c r="F4" s="76"/>
      <c r="G4" s="76"/>
      <c r="H4" s="76"/>
      <c r="I4" s="67"/>
    </row>
    <row r="5" spans="1:9" ht="14.25">
      <c r="A5" s="14"/>
      <c r="B5" s="12"/>
      <c r="C5" s="12"/>
      <c r="D5" s="12"/>
      <c r="E5" s="12"/>
      <c r="F5" s="12"/>
      <c r="G5" s="12"/>
      <c r="H5" s="12"/>
      <c r="I5" s="8"/>
    </row>
    <row r="6" spans="1:9" ht="14.25">
      <c r="A6" s="87" t="s">
        <v>16</v>
      </c>
      <c r="B6" s="87" t="s">
        <v>1</v>
      </c>
      <c r="C6" s="88"/>
      <c r="D6" s="88"/>
      <c r="E6" s="88"/>
      <c r="F6" s="88"/>
      <c r="G6" s="88"/>
      <c r="H6" s="88"/>
      <c r="I6" s="89"/>
    </row>
    <row r="7" spans="1:9" ht="14.25">
      <c r="A7" s="87" t="s">
        <v>0</v>
      </c>
      <c r="B7" s="116">
        <v>2003</v>
      </c>
      <c r="C7" s="117">
        <v>2004</v>
      </c>
      <c r="D7" s="117">
        <v>2005</v>
      </c>
      <c r="E7" s="117">
        <v>2006</v>
      </c>
      <c r="F7" s="117">
        <v>2007</v>
      </c>
      <c r="G7" s="117">
        <v>2008</v>
      </c>
      <c r="H7" s="117">
        <v>2009</v>
      </c>
      <c r="I7" s="129">
        <v>2010</v>
      </c>
    </row>
    <row r="8" spans="1:9" ht="14.25">
      <c r="A8" s="90" t="s">
        <v>17</v>
      </c>
      <c r="B8" s="121">
        <v>1</v>
      </c>
      <c r="C8" s="122" t="s">
        <v>8</v>
      </c>
      <c r="D8" s="122" t="s">
        <v>8</v>
      </c>
      <c r="E8" s="122" t="s">
        <v>8</v>
      </c>
      <c r="F8" s="122" t="s">
        <v>8</v>
      </c>
      <c r="G8" s="122" t="s">
        <v>8</v>
      </c>
      <c r="H8" s="122" t="s">
        <v>8</v>
      </c>
      <c r="I8" s="123">
        <v>1</v>
      </c>
    </row>
    <row r="9" spans="1:9" ht="14.25">
      <c r="A9" s="95" t="s">
        <v>3</v>
      </c>
      <c r="B9" s="124" t="s">
        <v>8</v>
      </c>
      <c r="C9" s="49">
        <v>1</v>
      </c>
      <c r="D9" s="49">
        <v>1</v>
      </c>
      <c r="E9" s="49">
        <v>1</v>
      </c>
      <c r="F9" s="49">
        <v>2</v>
      </c>
      <c r="G9" s="49">
        <v>3.3333333333333335</v>
      </c>
      <c r="H9" s="49">
        <v>2</v>
      </c>
      <c r="I9" s="125">
        <v>1.5</v>
      </c>
    </row>
    <row r="10" spans="1:9" ht="14.25">
      <c r="A10" s="95" t="s">
        <v>4</v>
      </c>
      <c r="B10" s="124" t="s">
        <v>8</v>
      </c>
      <c r="C10" s="49" t="s">
        <v>8</v>
      </c>
      <c r="D10" s="49">
        <v>2</v>
      </c>
      <c r="E10" s="49">
        <v>1.3333333333333333</v>
      </c>
      <c r="F10" s="49">
        <v>3.4</v>
      </c>
      <c r="G10" s="49">
        <v>1.75</v>
      </c>
      <c r="H10" s="49">
        <v>4</v>
      </c>
      <c r="I10" s="125">
        <v>1.5</v>
      </c>
    </row>
    <row r="11" spans="1:9" ht="14.25">
      <c r="A11" s="99" t="s">
        <v>18</v>
      </c>
      <c r="B11" s="126" t="s">
        <v>8</v>
      </c>
      <c r="C11" s="127">
        <v>4</v>
      </c>
      <c r="D11" s="127" t="s">
        <v>8</v>
      </c>
      <c r="E11" s="127" t="s">
        <v>8</v>
      </c>
      <c r="F11" s="127" t="s">
        <v>8</v>
      </c>
      <c r="G11" s="127">
        <v>1</v>
      </c>
      <c r="H11" s="127">
        <v>1.25</v>
      </c>
      <c r="I11" s="128">
        <v>1.5</v>
      </c>
    </row>
  </sheetData>
  <sheetProtection password="9108" sheet="1" objects="1" scenarios="1" pivotTables="0"/>
  <mergeCells count="2">
    <mergeCell ref="A2:I2"/>
    <mergeCell ref="C4:I4"/>
  </mergeCells>
  <printOptions/>
  <pageMargins left="0.17" right="0.18" top="0.90625" bottom="0.75" header="0.3" footer="0.3"/>
  <pageSetup horizontalDpi="600" verticalDpi="600" orientation="landscape"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7030A0"/>
  </sheetPr>
  <dimension ref="A1:N34"/>
  <sheetViews>
    <sheetView showGridLines="0" view="pageLayout" workbookViewId="0" topLeftCell="A1">
      <selection activeCell="A3" sqref="A3"/>
    </sheetView>
  </sheetViews>
  <sheetFormatPr defaultColWidth="9.140625" defaultRowHeight="15"/>
  <sheetData>
    <row r="1" spans="1:14" ht="15" thickBot="1">
      <c r="A1" s="5"/>
      <c r="B1" s="5"/>
      <c r="C1" s="5"/>
      <c r="D1" s="5"/>
      <c r="E1" s="5"/>
      <c r="F1" s="5"/>
      <c r="G1" s="5"/>
      <c r="H1" s="5"/>
      <c r="I1" s="5"/>
      <c r="J1" s="5"/>
      <c r="K1" s="5"/>
      <c r="L1" s="5"/>
      <c r="M1" s="5"/>
      <c r="N1" s="5"/>
    </row>
    <row r="2" spans="1:14" ht="15">
      <c r="A2" s="84" t="str">
        <f>CONCATENATE("Figure 3. Progressive Multifocal Leukoencephalopathy Events per Patient by Age Group and Year in the ",'EvntsPrPat-Table'!B4," Setting")</f>
        <v>Figure 3. Progressive Multifocal Leukoencephalopathy Events per Patient by Age Group and Year in the Emergency Department Setting</v>
      </c>
      <c r="B2" s="85"/>
      <c r="C2" s="85"/>
      <c r="D2" s="85"/>
      <c r="E2" s="85"/>
      <c r="F2" s="85"/>
      <c r="G2" s="85"/>
      <c r="H2" s="85"/>
      <c r="I2" s="85"/>
      <c r="J2" s="85"/>
      <c r="K2" s="85"/>
      <c r="L2" s="85"/>
      <c r="M2" s="85"/>
      <c r="N2" s="86"/>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
      <c r="B33" s="2"/>
      <c r="C33" s="2"/>
      <c r="D33" s="2"/>
      <c r="E33" s="2"/>
      <c r="F33" s="2"/>
      <c r="G33" s="2"/>
      <c r="H33" s="2"/>
      <c r="I33" s="2"/>
      <c r="J33" s="2"/>
      <c r="K33" s="2"/>
      <c r="L33" s="2"/>
      <c r="M33" s="2"/>
      <c r="N33" s="3"/>
    </row>
    <row r="34" spans="1:14" ht="14.25">
      <c r="A34" s="15"/>
      <c r="B34" s="21"/>
      <c r="C34" s="21"/>
      <c r="D34" s="21"/>
      <c r="E34" s="21"/>
      <c r="F34" s="21"/>
      <c r="G34" s="21"/>
      <c r="H34" s="21"/>
      <c r="I34" s="21"/>
      <c r="J34" s="21"/>
      <c r="K34" s="21"/>
      <c r="L34" s="21"/>
      <c r="M34" s="21"/>
      <c r="N34" s="20"/>
    </row>
  </sheetData>
  <sheetProtection password="9108" sheet="1" objects="1" scenarios="1" pivotTables="0"/>
  <mergeCells count="1">
    <mergeCell ref="A2:N2"/>
  </mergeCells>
  <printOptions/>
  <pageMargins left="0.17" right="0.18" top="0.87" bottom="0.24"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subject/>
  <dc:creator/>
  <cp:keywords>ICD9</cp:keywords>
  <dc:description>ID 246 
Submitted: 8/10/2011</dc:description>
  <cp:lastModifiedBy/>
  <dcterms:created xsi:type="dcterms:W3CDTF">2006-09-16T00:00:00Z</dcterms:created>
  <dcterms:modified xsi:type="dcterms:W3CDTF">2017-12-20T19:01:10Z</dcterms:modified>
  <cp:category/>
  <cp:version/>
  <cp:contentType/>
  <cp:contentStatus/>
</cp:coreProperties>
</file>