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10.xml" ContentType="application/vnd.openxmlformats-officedocument.spreadsheetml.pivotTable+xml"/>
  <Override PartName="/xl/pivotTables/pivotTable9.xml" ContentType="application/vnd.openxmlformats-officedocument.spreadsheetml.pivotTable+xml"/>
  <Override PartName="/xl/pivotTables/pivotTable4.xml" ContentType="application/vnd.openxmlformats-officedocument.spreadsheetml.pivotTable+xml"/>
  <Override PartName="/xl/pivotTables/pivotTable1.xml" ContentType="application/vnd.openxmlformats-officedocument.spreadsheetml.pivotTable+xml"/>
  <Override PartName="/xl/pivotTables/pivotTable12.xml" ContentType="application/vnd.openxmlformats-officedocument.spreadsheetml.pivotTable+xml"/>
  <Override PartName="/xl/pivotTables/pivotTable3.xml" ContentType="application/vnd.openxmlformats-officedocument.spreadsheetml.pivotTable+xml"/>
  <Override PartName="/xl/pivotTables/pivotTable11.xml" ContentType="application/vnd.openxmlformats-officedocument.spreadsheetml.pivotTable+xml"/>
  <Override PartName="/xl/pivotTables/pivotTable2.xml" ContentType="application/vnd.openxmlformats-officedocument.spreadsheetml.pivotTable+xml"/>
  <Override PartName="/xl/pivotTables/pivotTable5.xml" ContentType="application/vnd.openxmlformats-officedocument.spreadsheetml.pivotTable+xml"/>
  <Override PartName="/xl/pivotTables/pivotTable8.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08" windowWidth="14220" windowHeight="7812" tabRatio="842" activeTab="0"/>
  </bookViews>
  <sheets>
    <sheet name="Disclaimer" sheetId="1" r:id="rId1"/>
    <sheet name="Overview" sheetId="2" r:id="rId2"/>
    <sheet name="Summary-counts" sheetId="3" r:id="rId3"/>
    <sheet name="Summary-prevrate" sheetId="4" r:id="rId4"/>
    <sheet name="Summary-daypu" sheetId="5" r:id="rId5"/>
    <sheet name="Summary - disppu" sheetId="6" r:id="rId6"/>
    <sheet name="Summary-dpd" sheetId="7" r:id="rId7"/>
    <sheet name="NMBR-Table" sheetId="8" r:id="rId8"/>
    <sheet name="Prevrate-Table" sheetId="9" r:id="rId9"/>
    <sheet name="DPU-Table" sheetId="10" r:id="rId10"/>
    <sheet name="DispPU-Table" sheetId="11" r:id="rId11"/>
    <sheet name="DPD-Table" sheetId="12" r:id="rId12"/>
  </sheets>
  <definedNames/>
  <calcPr fullCalcOnLoad="1"/>
  <pivotCaches>
    <pivotCache cacheId="41" r:id="rId13"/>
  </pivotCaches>
</workbook>
</file>

<file path=xl/sharedStrings.xml><?xml version="1.0" encoding="utf-8"?>
<sst xmlns="http://schemas.openxmlformats.org/spreadsheetml/2006/main" count="300" uniqueCount="79">
  <si>
    <t>Age Group</t>
  </si>
  <si>
    <t>Sex</t>
  </si>
  <si>
    <t>Period</t>
  </si>
  <si>
    <t>Overview</t>
  </si>
  <si>
    <t>Query Description</t>
  </si>
  <si>
    <t>Notes:</t>
  </si>
  <si>
    <t xml:space="preserve">Chart of the data represented in the prior tab. </t>
  </si>
  <si>
    <t>Total</t>
  </si>
  <si>
    <t>Data</t>
  </si>
  <si>
    <t>Sum of DaysSupply</t>
  </si>
  <si>
    <t>Sum of Dispensings</t>
  </si>
  <si>
    <t>GenericName</t>
  </si>
  <si>
    <t>Summary-counts</t>
  </si>
  <si>
    <t>Summary-dpd</t>
  </si>
  <si>
    <t>F</t>
  </si>
  <si>
    <t>GOLIMUMAB</t>
  </si>
  <si>
    <t>DRONEDARONE HYDROCHLORIDE</t>
  </si>
  <si>
    <t>M</t>
  </si>
  <si>
    <t>USTEKINUMAB</t>
  </si>
  <si>
    <t xml:space="preserve">Table of the number of users, total days supplied, and total dispensings by age group, sex, and year. Use the filter at the top to select a different drug product to be represented. </t>
  </si>
  <si>
    <t xml:space="preserve"> 65+</t>
  </si>
  <si>
    <t xml:space="preserve"> Under 65</t>
  </si>
  <si>
    <t>Sum of Users</t>
  </si>
  <si>
    <t xml:space="preserve">Table of dispensings per user by age group, sex, and year. Use the filter at the top to select a different drug product to be represented. </t>
  </si>
  <si>
    <t>Summary-disppu</t>
  </si>
  <si>
    <t xml:space="preserve">Note: Selecting generic name here will update table below. </t>
  </si>
  <si>
    <t>Note: Selecting generic name here will update table below.</t>
  </si>
  <si>
    <t xml:space="preserve">Charts of the data represented in the prior tab. </t>
  </si>
  <si>
    <t>Summary-daypu</t>
  </si>
  <si>
    <t>NMBR-Table</t>
  </si>
  <si>
    <t>NMBR-Chart</t>
  </si>
  <si>
    <t>Three tables of the number of users, total number of dispensings, and total days supplied by drug product, year, sex, and age group.</t>
  </si>
  <si>
    <t>DPU-Table</t>
  </si>
  <si>
    <t>DPU-Chart</t>
  </si>
  <si>
    <t>DispPU-Table</t>
  </si>
  <si>
    <t>DispPU-Chart</t>
  </si>
  <si>
    <t>DPD-Table</t>
  </si>
  <si>
    <t>DPD-Chart</t>
  </si>
  <si>
    <t xml:space="preserve">Table of days supplied per user by drug product, age group, sex, and year. </t>
  </si>
  <si>
    <t xml:space="preserve">Table of dispensings per user by drug product, age group, sex, and year. </t>
  </si>
  <si>
    <t xml:space="preserve">Table of days per dispensing by drug product, age group, sex, and year. </t>
  </si>
  <si>
    <t>Table of the prevalence rate (users per 1,000 enrollees) by drug product, year, sex, and age group.</t>
  </si>
  <si>
    <t xml:space="preserve">Table of the prevalence rate (users per 1,000 enrollees) by drug product, year, sex, and age group. Use the filter at the top to select a different drug product to be represented. </t>
  </si>
  <si>
    <t>Summary-prevrate</t>
  </si>
  <si>
    <t>Prevrate-Table</t>
  </si>
  <si>
    <t>Prevrate-Chart</t>
  </si>
  <si>
    <t xml:space="preserve">Table of days supplied per user by age group, sex, and year. Use the filter at the top to select a different drug product to be represented. </t>
  </si>
  <si>
    <t xml:space="preserve">Table of days supplied per dispensing by age group, sex, and year. Use the filter at the top to select a different drug product to be represented. </t>
  </si>
  <si>
    <t>Chart of the data represented in the prior tab.</t>
  </si>
  <si>
    <t>Table 6a. Number of Users by Drug Product, Year, Sex, and Age Group</t>
  </si>
  <si>
    <t xml:space="preserve">Table 6b. Total Days Supplied by Drug Product, Year, Sex, and Age Group </t>
  </si>
  <si>
    <t xml:space="preserve">Table 6c. Total Number of Dispensings by Drug Product, Year, Sex, and Age Group </t>
  </si>
  <si>
    <t>Table 8. Days Supplied per User by Drug Product, Year, Sex, and Age Group</t>
  </si>
  <si>
    <t>Table 10. Days Supplied per Dispensing by Drug Product, Year, Sex, and Age Group</t>
  </si>
  <si>
    <t>Table 9. Dispensings per User by Drug Name, Year, Sex, and Age Group</t>
  </si>
  <si>
    <t>Internal MSOC Tracking Number:</t>
  </si>
  <si>
    <t>MSY2_STR106</t>
  </si>
  <si>
    <t>This report looks at use of three specific drug products (golimumab, ustekinumab, and dronedarone hydrochloride) in the Mini-Sentinel Distributed Database. These results were generated using the Mini-Sentinel Distributed Query Tool. These queries were run against the Dispensing Summary Table and distributed on 9/13/2011 to 15 Data Partners; this report includes information from 14 Data Partners. Please review the notes below.</t>
  </si>
  <si>
    <t xml:space="preserve">Counts of users cannot be aggregated across time (years). Doing so will result in double-counting of users. For example, a user of a drug in 2007 may also be a user in 2008. Adding counts in those time periods would double-count that person.
For each data partner and within a given year, if there are no events for a particular age/sex stratum, enrollment counts for that stratum are not included in the query results. Therefore, when calculating prevalence rates (the numbers of patients per 1,000 enrollees) with data aggregated across data partners, the denominator (number of enrollees) will be slightly underestimated and the prevalence rate will be slightly overestimated. This bug in the query tool was corrected in February of 2012. </t>
  </si>
  <si>
    <t>Query request related to dispensings with the generic names "Golimumab", "Ustekinumab", and "Dronedarone hydrochloride" by year.</t>
  </si>
  <si>
    <t>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A second important consideration is that the MSDD population is continually changing throughout the Mini-Sentinel pilot project. Therefore, a query conducted in July of 2011 will investigate a different MSDD population than a query conducted in July of 2012.
Please refer to the Mini-Sentinel Distributed Query Tool Summary Table documentation and Investigator manual on the Mini-Sentinel website (http://mini-sentinel.org/) for more details.
If you are using a web page screen reader and are unable to access this document, please contact the Mini-Sentinel Operations Center for assistance at info@mini-sentinel.org.</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</si>
  <si>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</si>
  <si>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</si>
  <si>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</si>
  <si>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</si>
  <si>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</si>
  <si>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</si>
  <si>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</si>
  <si>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</si>
  <si>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</si>
  <si>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</si>
  <si>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</si>
  <si>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</si>
  <si>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r>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t>
    </r>
    <r>
      <rPr>
        <b/>
        <sz val="11"/>
        <color indexed="8"/>
        <rFont val="Calibri"/>
        <family val="2"/>
      </rPr>
      <t xml:space="preserve">Any public health actions taken by FDA regarding products involved in Mini-Sentinel queries and protocols are communicated through existing channels. </t>
    </r>
  </si>
  <si>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</si>
  <si>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Sum of Prevalence (Users per 1,000 Enrollees)</t>
  </si>
  <si>
    <t>Sum of Days Supplied per User</t>
  </si>
  <si>
    <t>Sum of Dispensings per User</t>
  </si>
  <si>
    <t>Sum of Days per Dispensings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</si>
</sst>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000000"/>
    <numFmt numFmtId="167" formatCode="0.000000000"/>
    <numFmt numFmtId="168" formatCode="0.00000000"/>
    <numFmt numFmtId="169" formatCode="0.0000000"/>
    <numFmt numFmtId="170" formatCode="0.000000"/>
    <numFmt numFmtId="171" formatCode="0.00000"/>
    <numFmt numFmtId="172" formatCode="0.0000"/>
  </numFmts>
  <fonts count="45">
    <font>
      <sz val="11"/>
      <color theme="1"/>
      <name val="Calibri"/>
      <family val="2"/>
    </font>
    <font>
      <sz val="11"/>
      <color indexed="8"/>
      <name val="Calibri"/>
      <family val="2"/>
    </font>
    <font>
      <b/>
      <u val="single"/>
      <sz val="11"/>
      <name val="Calibri"/>
      <family val="2"/>
    </font>
    <font>
      <b/>
      <sz val="11"/>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b/>
      <sz val="14"/>
      <color indexed="8"/>
      <name val="Calibri"/>
      <family val="2"/>
    </font>
    <font>
      <b/>
      <sz val="12"/>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4"/>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style="medium">
        <color indexed="8"/>
      </top>
      <bottom style="thin"/>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style="thin"/>
      <top style="thin">
        <color indexed="8"/>
      </top>
      <bottom style="thin">
        <color indexed="8"/>
      </bottom>
    </border>
    <border>
      <left style="thin"/>
      <right>
        <color indexed="63"/>
      </right>
      <top style="thin">
        <color indexed="8"/>
      </top>
      <bottom style="thin">
        <color indexed="8"/>
      </bottom>
    </border>
    <border>
      <left style="thin"/>
      <right style="thin"/>
      <top style="thin"/>
      <bottom style="thin"/>
    </border>
    <border>
      <left>
        <color indexed="63"/>
      </left>
      <right>
        <color indexed="63"/>
      </right>
      <top>
        <color indexed="63"/>
      </top>
      <bottom style="medium"/>
    </border>
    <border>
      <left style="thin"/>
      <right/>
      <top/>
      <bottom style="thin"/>
    </border>
    <border>
      <left/>
      <right/>
      <top/>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top/>
      <bottom/>
    </border>
    <border>
      <left/>
      <right style="thin"/>
      <top/>
      <bottom/>
    </border>
    <border>
      <left>
        <color indexed="63"/>
      </left>
      <right style="thin"/>
      <top>
        <color indexed="63"/>
      </top>
      <bottom style="thin">
        <color indexed="8"/>
      </bottom>
    </border>
    <border>
      <left>
        <color indexed="63"/>
      </left>
      <right style="thin">
        <color indexed="8"/>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thin">
        <color indexed="8"/>
      </bottom>
    </border>
    <border>
      <left>
        <color indexed="63"/>
      </left>
      <right>
        <color indexed="63"/>
      </right>
      <top style="thin">
        <color indexed="8"/>
      </top>
      <bottom style="thin"/>
    </border>
    <border>
      <left style="thin">
        <color indexed="8"/>
      </left>
      <right>
        <color indexed="63"/>
      </right>
      <top style="thin"/>
      <bottom style="thin"/>
    </border>
    <border>
      <left>
        <color indexed="63"/>
      </left>
      <right>
        <color indexed="63"/>
      </right>
      <top style="thin">
        <color indexed="8"/>
      </top>
      <bottom>
        <color indexed="63"/>
      </bottom>
    </border>
    <border>
      <left style="thin"/>
      <right style="thin"/>
      <top>
        <color indexed="63"/>
      </top>
      <bottom style="thin"/>
    </border>
    <border>
      <left style="thin"/>
      <right style="thin"/>
      <top style="thin"/>
      <bottom>
        <color indexed="63"/>
      </bottom>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right style="thin">
        <color rgb="FF999999"/>
      </right>
      <top style="thin">
        <color rgb="FF999999"/>
      </top>
      <bottom>
        <color indexed="63"/>
      </bottom>
    </border>
    <border>
      <left>
        <color indexed="63"/>
      </left>
      <right>
        <color indexed="63"/>
      </right>
      <top style="thin">
        <color rgb="FF999999"/>
      </top>
      <bottom>
        <color indexed="63"/>
      </bottom>
    </border>
    <border>
      <left>
        <color indexed="63"/>
      </left>
      <right style="thin">
        <color rgb="FF999999"/>
      </right>
      <top style="thin">
        <color rgb="FF999999"/>
      </top>
      <bottom>
        <color indexed="63"/>
      </bottom>
    </border>
    <border>
      <left style="thin">
        <color rgb="FF999999"/>
      </left>
      <right>
        <color indexed="63"/>
      </right>
      <top style="thin">
        <color indexed="9"/>
      </top>
      <bottom>
        <color indexed="63"/>
      </bottom>
    </border>
    <border>
      <left style="thin">
        <color rgb="FF999999"/>
      </left>
      <right>
        <color indexed="63"/>
      </right>
      <top>
        <color indexed="63"/>
      </top>
      <bottom>
        <color indexed="63"/>
      </bottom>
    </border>
    <border>
      <left style="thin">
        <color rgb="FF999999"/>
      </left>
      <right>
        <color indexed="63"/>
      </right>
      <top style="thin">
        <color indexed="9"/>
      </top>
      <bottom style="thin">
        <color rgb="FF999999"/>
      </bottom>
    </border>
    <border>
      <left style="thin">
        <color rgb="FF999999"/>
      </left>
      <right>
        <color indexed="63"/>
      </right>
      <top>
        <color indexed="63"/>
      </top>
      <bottom style="thin">
        <color rgb="FF999999"/>
      </bottom>
    </border>
    <border>
      <left style="thin">
        <color rgb="FF999999"/>
      </left>
      <right style="thin">
        <color rgb="FF999999"/>
      </right>
      <top style="thin">
        <color rgb="FF999999"/>
      </top>
      <bottom style="thin">
        <color rgb="FF999999"/>
      </bottom>
    </border>
    <border>
      <left>
        <color indexed="63"/>
      </left>
      <right style="thin">
        <color rgb="FF999999"/>
      </right>
      <top>
        <color indexed="63"/>
      </top>
      <bottom>
        <color indexed="63"/>
      </bottom>
    </border>
    <border>
      <left>
        <color indexed="63"/>
      </left>
      <right>
        <color indexed="63"/>
      </right>
      <top>
        <color indexed="63"/>
      </top>
      <bottom style="thin">
        <color rgb="FF999999"/>
      </bottom>
    </border>
    <border>
      <left>
        <color indexed="63"/>
      </left>
      <right style="thin">
        <color rgb="FF999999"/>
      </right>
      <top>
        <color indexed="63"/>
      </top>
      <bottom style="thin">
        <color rgb="FF999999"/>
      </bottom>
    </border>
    <border>
      <left style="thin">
        <color indexed="8"/>
      </left>
      <right style="thin">
        <color indexed="8"/>
      </right>
      <top style="thin">
        <color indexed="8"/>
      </top>
      <bottom style="thin">
        <color rgb="FF999999"/>
      </bottom>
    </border>
    <border>
      <left style="thin">
        <color rgb="FF999999"/>
      </left>
      <right style="thin">
        <color rgb="FF999999"/>
      </right>
      <top style="thin">
        <color rgb="FF999999"/>
      </top>
      <bottom>
        <color indexed="63"/>
      </bottom>
    </border>
    <border>
      <left style="thin">
        <color rgb="FF999999"/>
      </left>
      <right style="thin">
        <color rgb="FF999999"/>
      </right>
      <top>
        <color indexed="63"/>
      </top>
      <bottom>
        <color indexed="63"/>
      </bottom>
    </border>
    <border>
      <left style="thin">
        <color rgb="FF999999"/>
      </left>
      <right style="thin">
        <color rgb="FF999999"/>
      </right>
      <top>
        <color indexed="63"/>
      </top>
      <bottom style="thin">
        <color rgb="FF999999"/>
      </bottom>
    </border>
    <border>
      <left style="thin"/>
      <right style="thin"/>
      <top style="thin">
        <color rgb="FF999999"/>
      </top>
      <bottom>
        <color indexed="63"/>
      </bottom>
    </border>
    <border>
      <left style="thin">
        <color rgb="FF999999"/>
      </left>
      <right style="thin">
        <color indexed="8"/>
      </right>
      <top style="medium">
        <color indexed="8"/>
      </top>
      <bottom style="thin">
        <color rgb="FF999999"/>
      </bottom>
    </border>
    <border>
      <left>
        <color indexed="63"/>
      </left>
      <right style="thin">
        <color indexed="8"/>
      </right>
      <top>
        <color indexed="63"/>
      </top>
      <bottom style="thin">
        <color indexed="8"/>
      </bottom>
    </border>
    <border>
      <left/>
      <right style="thin"/>
      <top/>
      <bottom style="thin"/>
    </border>
    <border>
      <left style="thin"/>
      <right>
        <color indexed="63"/>
      </right>
      <top style="thin"/>
      <bottom style="thin"/>
    </border>
    <border>
      <left>
        <color indexed="63"/>
      </left>
      <right style="thin">
        <color indexed="8"/>
      </right>
      <top style="thin"/>
      <bottom style="thin"/>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top style="medium">
        <color indexed="8"/>
      </top>
      <bottom style="thin">
        <color indexed="8"/>
      </bottom>
    </border>
    <border>
      <left>
        <color indexed="63"/>
      </left>
      <right>
        <color indexed="63"/>
      </right>
      <top>
        <color indexed="63"/>
      </top>
      <bottom style="medium">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46">
    <xf numFmtId="0" fontId="0" fillId="0" borderId="0" xfId="0" applyFont="1" applyAlignment="1">
      <alignment/>
    </xf>
    <xf numFmtId="0" fontId="0" fillId="0" borderId="0" xfId="0" applyBorder="1" applyAlignment="1">
      <alignment/>
    </xf>
    <xf numFmtId="0" fontId="0" fillId="0" borderId="0" xfId="0" applyAlignment="1">
      <alignment/>
    </xf>
    <xf numFmtId="0" fontId="0" fillId="0" borderId="0" xfId="0" applyFill="1" applyAlignment="1">
      <alignment/>
    </xf>
    <xf numFmtId="0" fontId="0" fillId="0" borderId="0" xfId="0" applyFill="1" applyAlignment="1">
      <alignment wrapText="1"/>
    </xf>
    <xf numFmtId="0" fontId="0" fillId="0" borderId="10" xfId="0" applyBorder="1" applyAlignment="1">
      <alignment/>
    </xf>
    <xf numFmtId="0" fontId="40" fillId="0" borderId="0" xfId="0" applyFont="1" applyAlignment="1">
      <alignment/>
    </xf>
    <xf numFmtId="3" fontId="0" fillId="0" borderId="0" xfId="0" applyNumberFormat="1" applyAlignment="1">
      <alignment/>
    </xf>
    <xf numFmtId="0" fontId="0" fillId="0" borderId="0" xfId="0" applyAlignment="1">
      <alignment/>
    </xf>
    <xf numFmtId="0" fontId="0" fillId="0" borderId="0" xfId="0" applyAlignment="1">
      <alignment wrapText="1"/>
    </xf>
    <xf numFmtId="0" fontId="0" fillId="0" borderId="11" xfId="0" applyBorder="1" applyAlignment="1">
      <alignment/>
    </xf>
    <xf numFmtId="0" fontId="0" fillId="0" borderId="0" xfId="0" applyAlignment="1">
      <alignment horizontal="center"/>
    </xf>
    <xf numFmtId="0" fontId="0" fillId="0" borderId="0" xfId="0" applyBorder="1" applyAlignment="1">
      <alignment wrapText="1"/>
    </xf>
    <xf numFmtId="0" fontId="40" fillId="0" borderId="0" xfId="0" applyFont="1" applyBorder="1" applyAlignment="1">
      <alignment horizontal="left" wrapText="1"/>
    </xf>
    <xf numFmtId="0" fontId="0" fillId="0" borderId="12" xfId="0" applyBorder="1" applyAlignment="1">
      <alignment/>
    </xf>
    <xf numFmtId="0" fontId="40" fillId="0" borderId="13" xfId="0" applyFont="1" applyBorder="1" applyAlignment="1">
      <alignment/>
    </xf>
    <xf numFmtId="0" fontId="40" fillId="0" borderId="14" xfId="0" applyFont="1" applyBorder="1" applyAlignment="1">
      <alignment/>
    </xf>
    <xf numFmtId="0" fontId="0" fillId="0" borderId="15" xfId="0" applyBorder="1" applyAlignment="1">
      <alignment/>
    </xf>
    <xf numFmtId="0" fontId="0" fillId="0" borderId="16" xfId="0" applyBorder="1" applyAlignment="1">
      <alignment/>
    </xf>
    <xf numFmtId="0" fontId="40" fillId="0" borderId="16" xfId="0" applyFont="1" applyBorder="1" applyAlignment="1">
      <alignment horizontal="left" wrapText="1"/>
    </xf>
    <xf numFmtId="0" fontId="40" fillId="0" borderId="15" xfId="0" applyFont="1" applyBorder="1" applyAlignment="1">
      <alignment horizontal="left" wrapText="1"/>
    </xf>
    <xf numFmtId="0" fontId="0" fillId="0" borderId="0" xfId="0" applyFont="1" applyBorder="1" applyAlignment="1">
      <alignment wrapText="1"/>
    </xf>
    <xf numFmtId="0" fontId="0" fillId="0" borderId="0" xfId="0" applyBorder="1" applyAlignment="1">
      <alignment wrapText="1"/>
    </xf>
    <xf numFmtId="0" fontId="42" fillId="0" borderId="17" xfId="0" applyFont="1" applyFill="1" applyBorder="1" applyAlignment="1">
      <alignment horizontal="left" vertical="top" wrapText="1"/>
    </xf>
    <xf numFmtId="0" fontId="0" fillId="0" borderId="17" xfId="0" applyFill="1" applyBorder="1" applyAlignment="1">
      <alignment horizontal="left" vertical="top" wrapText="1"/>
    </xf>
    <xf numFmtId="0" fontId="42" fillId="0" borderId="17" xfId="0" applyFont="1" applyFill="1" applyBorder="1" applyAlignment="1">
      <alignment horizontal="left" vertical="top"/>
    </xf>
    <xf numFmtId="0" fontId="2" fillId="0" borderId="17" xfId="52" applyFont="1" applyFill="1" applyBorder="1" applyAlignment="1" applyProtection="1">
      <alignment horizontal="left" vertical="top" wrapText="1"/>
      <protection/>
    </xf>
    <xf numFmtId="0" fontId="0" fillId="0" borderId="18" xfId="0" applyBorder="1" applyAlignment="1">
      <alignment vertical="top" wrapText="1"/>
    </xf>
    <xf numFmtId="0" fontId="0" fillId="0" borderId="18" xfId="0" applyBorder="1" applyAlignment="1">
      <alignment horizontal="center" vertical="top"/>
    </xf>
    <xf numFmtId="0" fontId="40" fillId="0" borderId="19" xfId="0" applyFont="1" applyBorder="1" applyAlignment="1">
      <alignment wrapText="1"/>
    </xf>
    <xf numFmtId="0" fontId="40" fillId="0" borderId="20" xfId="0" applyFont="1" applyBorder="1" applyAlignment="1">
      <alignment wrapText="1"/>
    </xf>
    <xf numFmtId="0" fontId="0" fillId="0" borderId="20" xfId="0" applyFont="1" applyBorder="1" applyAlignment="1">
      <alignment wrapText="1"/>
    </xf>
    <xf numFmtId="0" fontId="0" fillId="0" borderId="18" xfId="0" applyBorder="1" applyAlignment="1">
      <alignment/>
    </xf>
    <xf numFmtId="0" fontId="40" fillId="0" borderId="21" xfId="0" applyFont="1" applyFill="1" applyBorder="1" applyAlignment="1">
      <alignment wrapText="1"/>
    </xf>
    <xf numFmtId="0" fontId="0" fillId="0" borderId="22" xfId="0" applyBorder="1" applyAlignment="1">
      <alignment/>
    </xf>
    <xf numFmtId="0" fontId="40" fillId="0" borderId="21" xfId="0" applyFont="1" applyBorder="1" applyAlignment="1">
      <alignment horizontal="left"/>
    </xf>
    <xf numFmtId="0" fontId="40" fillId="0" borderId="0" xfId="0" applyFont="1" applyBorder="1" applyAlignment="1">
      <alignment horizontal="left"/>
    </xf>
    <xf numFmtId="0" fontId="40" fillId="0" borderId="22" xfId="0" applyFont="1" applyBorder="1" applyAlignment="1">
      <alignment horizontal="left"/>
    </xf>
    <xf numFmtId="0" fontId="40" fillId="0" borderId="21" xfId="0" applyFont="1" applyBorder="1" applyAlignment="1">
      <alignment/>
    </xf>
    <xf numFmtId="0" fontId="0" fillId="0" borderId="0" xfId="0" applyBorder="1" applyAlignment="1">
      <alignment/>
    </xf>
    <xf numFmtId="0" fontId="40" fillId="0" borderId="23" xfId="0" applyFont="1" applyBorder="1" applyAlignment="1">
      <alignment horizontal="left" wrapText="1"/>
    </xf>
    <xf numFmtId="0" fontId="40" fillId="0" borderId="24" xfId="0" applyFont="1" applyBorder="1" applyAlignment="1">
      <alignment horizontal="left" wrapText="1"/>
    </xf>
    <xf numFmtId="0" fontId="40" fillId="0" borderId="25" xfId="0" applyFont="1" applyBorder="1" applyAlignment="1">
      <alignment horizontal="left" wrapText="1"/>
    </xf>
    <xf numFmtId="0" fontId="40" fillId="0" borderId="21" xfId="0" applyFont="1" applyBorder="1" applyAlignment="1">
      <alignment horizontal="left" wrapText="1"/>
    </xf>
    <xf numFmtId="0" fontId="40" fillId="0" borderId="22" xfId="0" applyFont="1" applyBorder="1" applyAlignment="1">
      <alignment horizontal="left" wrapText="1"/>
    </xf>
    <xf numFmtId="0" fontId="40" fillId="0" borderId="0" xfId="0" applyFont="1" applyBorder="1" applyAlignment="1">
      <alignment/>
    </xf>
    <xf numFmtId="0" fontId="40" fillId="0" borderId="20" xfId="0" applyFont="1" applyBorder="1" applyAlignment="1">
      <alignment/>
    </xf>
    <xf numFmtId="0" fontId="0" fillId="0" borderId="26" xfId="0" applyBorder="1" applyAlignment="1">
      <alignment/>
    </xf>
    <xf numFmtId="0" fontId="0" fillId="0" borderId="27" xfId="0" applyBorder="1" applyAlignment="1">
      <alignment wrapText="1"/>
    </xf>
    <xf numFmtId="0" fontId="0" fillId="0" borderId="17" xfId="0" applyBorder="1" applyAlignment="1">
      <alignment/>
    </xf>
    <xf numFmtId="0" fontId="0" fillId="0" borderId="28" xfId="0" applyFont="1" applyBorder="1" applyAlignment="1">
      <alignment wrapText="1"/>
    </xf>
    <xf numFmtId="0" fontId="40" fillId="0" borderId="27" xfId="0" applyFont="1" applyBorder="1" applyAlignment="1">
      <alignment/>
    </xf>
    <xf numFmtId="0" fontId="0" fillId="0" borderId="29" xfId="0" applyBorder="1" applyAlignment="1">
      <alignment horizontal="center"/>
    </xf>
    <xf numFmtId="0" fontId="40" fillId="0" borderId="30" xfId="0" applyFont="1" applyBorder="1" applyAlignment="1">
      <alignment horizontal="left" wrapText="1"/>
    </xf>
    <xf numFmtId="0" fontId="0" fillId="0" borderId="31" xfId="0" applyBorder="1" applyAlignment="1">
      <alignment/>
    </xf>
    <xf numFmtId="0" fontId="0" fillId="0" borderId="29" xfId="0" applyBorder="1" applyAlignment="1">
      <alignment/>
    </xf>
    <xf numFmtId="0" fontId="0" fillId="0" borderId="28" xfId="0" applyBorder="1" applyAlignment="1">
      <alignment/>
    </xf>
    <xf numFmtId="165" fontId="0" fillId="0" borderId="0" xfId="0" applyNumberFormat="1" applyAlignment="1">
      <alignment/>
    </xf>
    <xf numFmtId="0" fontId="40" fillId="0" borderId="32" xfId="0" applyFont="1" applyBorder="1" applyAlignment="1">
      <alignment horizontal="left" wrapText="1"/>
    </xf>
    <xf numFmtId="0" fontId="0" fillId="0" borderId="33" xfId="0" applyFill="1" applyBorder="1" applyAlignment="1">
      <alignment wrapText="1"/>
    </xf>
    <xf numFmtId="0" fontId="2" fillId="0" borderId="34" xfId="52" applyFont="1" applyFill="1" applyBorder="1" applyAlignment="1" applyProtection="1">
      <alignment horizontal="left" vertical="top" wrapText="1"/>
      <protection/>
    </xf>
    <xf numFmtId="0" fontId="0" fillId="0" borderId="34" xfId="0" applyFill="1" applyBorder="1" applyAlignment="1">
      <alignment horizontal="left" vertical="top" wrapText="1"/>
    </xf>
    <xf numFmtId="0" fontId="2" fillId="0" borderId="33" xfId="52" applyFont="1" applyFill="1" applyBorder="1" applyAlignment="1" applyProtection="1">
      <alignment horizontal="left" vertical="top" wrapText="1"/>
      <protection/>
    </xf>
    <xf numFmtId="0" fontId="0" fillId="0" borderId="33" xfId="0" applyFill="1" applyBorder="1" applyAlignment="1">
      <alignment horizontal="left" vertical="top" wrapText="1"/>
    </xf>
    <xf numFmtId="0" fontId="43" fillId="0" borderId="19" xfId="0" applyFont="1" applyBorder="1" applyAlignment="1">
      <alignment vertical="top"/>
    </xf>
    <xf numFmtId="0" fontId="43" fillId="0" borderId="0" xfId="0" applyFont="1" applyAlignment="1">
      <alignment wrapText="1"/>
    </xf>
    <xf numFmtId="0" fontId="0" fillId="0" borderId="0" xfId="0" applyFont="1" applyAlignment="1">
      <alignment wrapText="1"/>
    </xf>
    <xf numFmtId="0" fontId="44"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40" fillId="0" borderId="0" xfId="0" applyFont="1" applyAlignment="1">
      <alignment horizontal="left" vertical="top" wrapText="1"/>
    </xf>
    <xf numFmtId="0" fontId="40" fillId="0" borderId="0" xfId="0" applyFont="1" applyAlignment="1">
      <alignment horizontal="left" wrapText="1"/>
    </xf>
    <xf numFmtId="0" fontId="44"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0" fillId="0" borderId="35" xfId="0" applyBorder="1" applyAlignment="1">
      <alignment/>
    </xf>
    <xf numFmtId="0" fontId="0" fillId="0" borderId="36" xfId="0" applyBorder="1" applyAlignment="1">
      <alignment/>
    </xf>
    <xf numFmtId="0" fontId="0" fillId="0" borderId="35"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44" xfId="0" applyBorder="1" applyAlignment="1">
      <alignment/>
    </xf>
    <xf numFmtId="3" fontId="0" fillId="0" borderId="35" xfId="0" applyNumberFormat="1" applyBorder="1" applyAlignment="1">
      <alignment/>
    </xf>
    <xf numFmtId="3" fontId="0" fillId="0" borderId="38" xfId="0" applyNumberFormat="1" applyBorder="1" applyAlignment="1">
      <alignment/>
    </xf>
    <xf numFmtId="3" fontId="0" fillId="0" borderId="39" xfId="0" applyNumberFormat="1" applyBorder="1" applyAlignment="1">
      <alignment/>
    </xf>
    <xf numFmtId="3" fontId="0" fillId="0" borderId="41" xfId="0" applyNumberFormat="1" applyBorder="1" applyAlignment="1">
      <alignment/>
    </xf>
    <xf numFmtId="3" fontId="0" fillId="0" borderId="45" xfId="0" applyNumberFormat="1" applyBorder="1" applyAlignment="1">
      <alignment/>
    </xf>
    <xf numFmtId="3" fontId="0" fillId="0" borderId="43" xfId="0" applyNumberFormat="1" applyBorder="1" applyAlignment="1">
      <alignment/>
    </xf>
    <xf numFmtId="3" fontId="0" fillId="0" borderId="46" xfId="0" applyNumberFormat="1" applyBorder="1" applyAlignment="1">
      <alignment/>
    </xf>
    <xf numFmtId="3" fontId="0" fillId="0" borderId="47" xfId="0" applyNumberFormat="1" applyBorder="1" applyAlignment="1">
      <alignment/>
    </xf>
    <xf numFmtId="0" fontId="0" fillId="0" borderId="48" xfId="0" applyBorder="1" applyAlignment="1">
      <alignment/>
    </xf>
    <xf numFmtId="0" fontId="0" fillId="0" borderId="49" xfId="0" applyBorder="1" applyAlignment="1">
      <alignment/>
    </xf>
    <xf numFmtId="0" fontId="0" fillId="0" borderId="49" xfId="0" applyBorder="1" applyAlignment="1">
      <alignment horizontal="center"/>
    </xf>
    <xf numFmtId="2" fontId="0" fillId="0" borderId="49" xfId="0" applyNumberFormat="1" applyBorder="1" applyAlignment="1">
      <alignment horizontal="center"/>
    </xf>
    <xf numFmtId="2" fontId="0" fillId="0" borderId="50" xfId="0" applyNumberFormat="1" applyBorder="1" applyAlignment="1">
      <alignment horizontal="center"/>
    </xf>
    <xf numFmtId="2" fontId="0" fillId="0" borderId="51" xfId="0" applyNumberFormat="1" applyBorder="1" applyAlignment="1">
      <alignment horizontal="center"/>
    </xf>
    <xf numFmtId="0" fontId="0" fillId="0" borderId="45" xfId="0" applyBorder="1" applyAlignment="1">
      <alignment/>
    </xf>
    <xf numFmtId="0" fontId="0" fillId="0" borderId="52" xfId="0" applyBorder="1" applyAlignment="1">
      <alignment/>
    </xf>
    <xf numFmtId="0" fontId="0" fillId="0" borderId="44" xfId="0" applyBorder="1" applyAlignment="1">
      <alignment wrapText="1"/>
    </xf>
    <xf numFmtId="165" fontId="0" fillId="0" borderId="35" xfId="0" applyNumberFormat="1" applyBorder="1" applyAlignment="1">
      <alignment/>
    </xf>
    <xf numFmtId="0" fontId="0" fillId="0" borderId="53" xfId="0" applyBorder="1" applyAlignment="1">
      <alignment wrapText="1"/>
    </xf>
    <xf numFmtId="165" fontId="0" fillId="0" borderId="50" xfId="0" applyNumberFormat="1" applyBorder="1" applyAlignment="1">
      <alignment horizontal="center"/>
    </xf>
    <xf numFmtId="165" fontId="0" fillId="0" borderId="49" xfId="0" applyNumberFormat="1" applyBorder="1" applyAlignment="1">
      <alignment horizontal="center"/>
    </xf>
    <xf numFmtId="165" fontId="0" fillId="0" borderId="51" xfId="0" applyNumberFormat="1" applyBorder="1" applyAlignment="1">
      <alignment horizontal="center"/>
    </xf>
    <xf numFmtId="0" fontId="0" fillId="0" borderId="35" xfId="0" applyBorder="1" applyAlignment="1">
      <alignment horizontal="center"/>
    </xf>
    <xf numFmtId="0" fontId="0" fillId="0" borderId="35" xfId="0" applyBorder="1" applyAlignment="1">
      <alignment wrapText="1"/>
    </xf>
    <xf numFmtId="165" fontId="0" fillId="0" borderId="38" xfId="0" applyNumberFormat="1" applyBorder="1" applyAlignment="1">
      <alignment/>
    </xf>
    <xf numFmtId="165" fontId="0" fillId="0" borderId="39" xfId="0" applyNumberFormat="1" applyBorder="1" applyAlignment="1">
      <alignment/>
    </xf>
    <xf numFmtId="165" fontId="0" fillId="0" borderId="41" xfId="0" applyNumberFormat="1" applyBorder="1" applyAlignment="1">
      <alignment/>
    </xf>
    <xf numFmtId="165" fontId="0" fillId="0" borderId="45" xfId="0" applyNumberFormat="1" applyBorder="1" applyAlignment="1">
      <alignment/>
    </xf>
    <xf numFmtId="165" fontId="0" fillId="0" borderId="43" xfId="0" applyNumberFormat="1" applyBorder="1" applyAlignment="1">
      <alignment/>
    </xf>
    <xf numFmtId="165" fontId="0" fillId="0" borderId="46" xfId="0" applyNumberFormat="1" applyBorder="1" applyAlignment="1">
      <alignment/>
    </xf>
    <xf numFmtId="165" fontId="0" fillId="0" borderId="47" xfId="0" applyNumberFormat="1" applyBorder="1" applyAlignment="1">
      <alignment/>
    </xf>
    <xf numFmtId="0" fontId="40" fillId="0" borderId="13" xfId="0" applyFont="1" applyFill="1" applyBorder="1" applyAlignment="1">
      <alignment wrapText="1"/>
    </xf>
    <xf numFmtId="0" fontId="0" fillId="0" borderId="14" xfId="0" applyBorder="1" applyAlignment="1">
      <alignment wrapText="1"/>
    </xf>
    <xf numFmtId="0" fontId="0" fillId="0" borderId="12" xfId="0" applyBorder="1" applyAlignment="1">
      <alignment/>
    </xf>
    <xf numFmtId="0" fontId="0" fillId="0" borderId="17" xfId="0" applyBorder="1" applyAlignment="1">
      <alignment wrapText="1"/>
    </xf>
    <xf numFmtId="0" fontId="0" fillId="0" borderId="11" xfId="0" applyBorder="1" applyAlignment="1">
      <alignment/>
    </xf>
    <xf numFmtId="0" fontId="0" fillId="0" borderId="54" xfId="0" applyBorder="1" applyAlignment="1">
      <alignment/>
    </xf>
    <xf numFmtId="0" fontId="40" fillId="0" borderId="19" xfId="0" applyFont="1" applyBorder="1" applyAlignment="1">
      <alignment horizontal="left" wrapText="1"/>
    </xf>
    <xf numFmtId="0" fontId="40" fillId="0" borderId="20" xfId="0" applyFont="1" applyBorder="1" applyAlignment="1">
      <alignment horizontal="left" wrapText="1"/>
    </xf>
    <xf numFmtId="0" fontId="40" fillId="0" borderId="55" xfId="0" applyFont="1" applyBorder="1" applyAlignment="1">
      <alignment horizontal="left" wrapText="1"/>
    </xf>
    <xf numFmtId="0" fontId="0" fillId="0" borderId="56" xfId="0" applyFont="1" applyBorder="1" applyAlignment="1">
      <alignment wrapText="1"/>
    </xf>
    <xf numFmtId="0" fontId="0" fillId="0" borderId="28" xfId="0" applyFont="1" applyBorder="1" applyAlignment="1">
      <alignment wrapText="1"/>
    </xf>
    <xf numFmtId="0" fontId="0" fillId="0" borderId="31" xfId="0" applyBorder="1" applyAlignment="1">
      <alignment wrapText="1"/>
    </xf>
    <xf numFmtId="0" fontId="0" fillId="0" borderId="57" xfId="0" applyBorder="1" applyAlignment="1">
      <alignment/>
    </xf>
    <xf numFmtId="0" fontId="0" fillId="0" borderId="57" xfId="0" applyBorder="1" applyAlignment="1">
      <alignment wrapText="1"/>
    </xf>
    <xf numFmtId="0" fontId="40" fillId="0" borderId="13" xfId="0" applyFont="1" applyBorder="1" applyAlignment="1">
      <alignment/>
    </xf>
    <xf numFmtId="0" fontId="40" fillId="0" borderId="14" xfId="0" applyFont="1" applyBorder="1" applyAlignment="1">
      <alignment/>
    </xf>
    <xf numFmtId="0" fontId="40" fillId="0" borderId="13" xfId="0" applyFont="1" applyBorder="1" applyAlignment="1">
      <alignment horizontal="left" wrapText="1"/>
    </xf>
    <xf numFmtId="0" fontId="40" fillId="0" borderId="14" xfId="0" applyFont="1" applyBorder="1" applyAlignment="1">
      <alignment horizontal="left" wrapText="1"/>
    </xf>
    <xf numFmtId="0" fontId="40" fillId="0" borderId="12" xfId="0" applyFont="1" applyBorder="1" applyAlignment="1">
      <alignment horizontal="left" wrapText="1"/>
    </xf>
    <xf numFmtId="0" fontId="40" fillId="0" borderId="58" xfId="0" applyFont="1" applyBorder="1" applyAlignment="1">
      <alignment horizontal="left" wrapText="1"/>
    </xf>
    <xf numFmtId="0" fontId="40" fillId="0" borderId="59" xfId="0" applyFont="1" applyBorder="1" applyAlignment="1">
      <alignment horizontal="left" wrapText="1"/>
    </xf>
    <xf numFmtId="0" fontId="40" fillId="0" borderId="60" xfId="0" applyFont="1" applyBorder="1" applyAlignment="1">
      <alignment horizontal="left" wrapText="1"/>
    </xf>
    <xf numFmtId="0" fontId="40" fillId="0" borderId="13" xfId="0" applyFont="1" applyBorder="1" applyAlignment="1">
      <alignment horizontal="left"/>
    </xf>
    <xf numFmtId="0" fontId="40" fillId="0" borderId="14" xfId="0" applyFont="1" applyBorder="1" applyAlignment="1">
      <alignment horizontal="left"/>
    </xf>
    <xf numFmtId="0" fontId="40" fillId="0" borderId="12" xfId="0" applyFont="1" applyBorder="1" applyAlignment="1">
      <alignment horizontal="left"/>
    </xf>
    <xf numFmtId="0" fontId="40" fillId="0" borderId="61" xfId="0" applyFont="1" applyBorder="1" applyAlignment="1">
      <alignment/>
    </xf>
    <xf numFmtId="0" fontId="0" fillId="0" borderId="61" xfId="0" applyBorder="1" applyAlignment="1">
      <alignment/>
    </xf>
    <xf numFmtId="0" fontId="0" fillId="0" borderId="14" xfId="0"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0">
    <dxf>
      <numFmt numFmtId="3" formatCode="#,##0"/>
      <border/>
    </dxf>
    <dxf>
      <border>
        <left style="thin">
          <color rgb="FF000000"/>
        </left>
        <right style="thin">
          <color rgb="FF000000"/>
        </right>
        <top style="medium">
          <color rgb="FF000000"/>
        </top>
      </border>
    </dxf>
    <dxf>
      <border>
        <right style="thin">
          <color rgb="FF000000"/>
        </right>
        <top style="medium">
          <color rgb="FF000000"/>
        </top>
      </border>
    </dxf>
    <dxf>
      <border>
        <top style="thin">
          <color rgb="FF000000"/>
        </top>
      </border>
    </dxf>
    <dxf>
      <alignment wrapText="1" readingOrder="0"/>
      <border/>
    </dxf>
    <dxf>
      <alignment horizontal="center" readingOrder="0"/>
      <border/>
    </dxf>
    <dxf>
      <border>
        <left style="thin"/>
        <right style="thin"/>
        <top style="thin"/>
        <bottom style="thin"/>
      </border>
    </dxf>
    <dxf>
      <border>
        <left>
          <color rgb="FF000000"/>
        </left>
      </border>
    </dxf>
    <dxf>
      <border>
        <top>
          <color rgb="FF000000"/>
        </top>
      </border>
    </dxf>
    <dxf>
      <border>
        <right style="thin"/>
      </border>
    </dxf>
    <dxf>
      <numFmt numFmtId="166" formatCode="0.0000000000"/>
      <border/>
    </dxf>
    <dxf>
      <numFmt numFmtId="167" formatCode="0.000000000"/>
      <border/>
    </dxf>
    <dxf>
      <numFmt numFmtId="168" formatCode="0.00000000"/>
      <border/>
    </dxf>
    <dxf>
      <numFmt numFmtId="169" formatCode="0.0000000"/>
      <border/>
    </dxf>
    <dxf>
      <numFmt numFmtId="170" formatCode="0.000000"/>
      <border/>
    </dxf>
    <dxf>
      <numFmt numFmtId="171" formatCode="0.00000"/>
      <border/>
    </dxf>
    <dxf>
      <numFmt numFmtId="172" formatCode="0.0000"/>
      <border/>
    </dxf>
    <dxf>
      <numFmt numFmtId="164" formatCode="0.000"/>
      <border/>
    </dxf>
    <dxf>
      <numFmt numFmtId="2" formatCode="0.00"/>
      <border/>
    </dxf>
    <dxf>
      <numFmt numFmtId="165"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pivotCacheDefinition" Target="pivotCache/pivotCacheDefinition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6">
    <cacheField name="Age Group">
      <sharedItems containsMixedTypes="0" count="2">
        <s v=" 65+"/>
        <s v=" Under 65"/>
      </sharedItems>
    </cacheField>
    <cacheField name="Sex">
      <sharedItems containsMixedTypes="0" count="3">
        <s v="F"/>
        <s v="M"/>
        <s v="U"/>
      </sharedItems>
    </cacheField>
    <cacheField name="Period">
      <sharedItems containsSemiMixedTypes="0" containsString="0" containsMixedTypes="0" containsNumber="1" containsInteger="1" count="2">
        <n v="2009"/>
        <n v="2010"/>
      </sharedItems>
    </cacheField>
    <cacheField name="GenericName">
      <sharedItems containsMixedTypes="0" count="3">
        <s v="DRONEDARONE HYDROCHLORIDE"/>
        <s v="GOLIMUMAB"/>
        <s v="USTEKINUMAB"/>
      </sharedItems>
    </cacheField>
    <cacheField name="Dispensings">
      <sharedItems containsSemiMixedTypes="0" containsString="0" containsMixedTypes="0" containsNumber="1" containsInteger="1"/>
    </cacheField>
    <cacheField name="Members">
      <sharedItems containsSemiMixedTypes="0" containsString="0" containsMixedTypes="0" containsNumber="1" containsInteger="1"/>
    </cacheField>
    <cacheField name="DaysSupply">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Dispensing Rate (Dispensings per 1000 enrollees)">
      <sharedItems containsMixedTypes="1" containsNumber="1"/>
    </cacheField>
    <cacheField name="Days Per Dispensing">
      <sharedItems containsSemiMixedTypes="0" containsString="0" containsMixedTypes="0" containsNumber="1"/>
    </cacheField>
    <cacheField name="Days Per user">
      <sharedItems containsSemiMixedTypes="0" containsString="0" containsMixedTypes="0" containsNumber="1"/>
    </cacheField>
    <cacheField name="Prevalence (Users per 1,000 Enrollees)" formula="Members/'Total Enrollment in Strata(Members)'*1000" databaseField="0"/>
    <cacheField name="Days Supplied per User" formula="DaysSupply/Members" databaseField="0"/>
    <cacheField name="Dispensings per User" formula="Dispensings/Members" databaseField="0"/>
    <cacheField name="Days per Dispensings" formula="DaysSupply/Dispensings" databaseField="0"/>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41"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6:F15" firstHeaderRow="1" firstDataRow="2" firstDataCol="3" rowPageCount="1" colPageCount="1"/>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Page" compact="0" outline="0" subtotalTop="0" showAll="0" defaultSubtotal="0">
      <items count="3">
        <item x="1"/>
        <item x="0"/>
        <item x="2"/>
      </items>
    </pivotField>
    <pivotField dataField="1" compact="0" outline="0" subtotalTop="0" showAll="0"/>
    <pivotField dataField="1" compact="0" outline="0" subtotalTop="0" showAll="0"/>
    <pivotField dataField="1" compact="0" outline="0" subtotalTop="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3">
    <field x="2"/>
    <field x="1"/>
    <field x="0"/>
  </rowFields>
  <rowItems count="8">
    <i>
      <x/>
      <x/>
      <x/>
    </i>
    <i r="2">
      <x v="1"/>
    </i>
    <i r="1">
      <x v="1"/>
      <x/>
    </i>
    <i r="2">
      <x v="1"/>
    </i>
    <i>
      <x v="1"/>
      <x/>
      <x/>
    </i>
    <i r="2">
      <x v="1"/>
    </i>
    <i r="1">
      <x v="1"/>
      <x/>
    </i>
    <i r="2">
      <x v="1"/>
    </i>
  </rowItems>
  <colFields count="1">
    <field x="-2"/>
  </colFields>
  <colItems count="3">
    <i>
      <x/>
    </i>
    <i i="1">
      <x v="1"/>
    </i>
    <i i="2">
      <x v="2"/>
    </i>
  </colItems>
  <pageFields count="1">
    <pageField fld="3" item="2" hier="0"/>
  </pageFields>
  <dataFields count="3">
    <dataField name="Sum of Users" fld="5" baseField="0" baseItem="0"/>
    <dataField name="Sum of DaysSupply" fld="6" baseField="0" baseItem="0"/>
    <dataField name="Sum of Dispensings" fld="4" baseField="0" baseItem="0"/>
  </dataFields>
  <formats count="6">
    <format dxfId="0">
      <pivotArea outline="0" fieldPosition="0"/>
    </format>
    <format dxfId="1">
      <pivotArea outline="0" fieldPosition="0" axis="axisPage" dataOnly="0" field="3" labelOnly="1" type="button"/>
    </format>
    <format dxfId="2">
      <pivotArea outline="0" fieldPosition="0" axis="axisPage" dataOnly="0" field="3" labelOnly="1" type="button"/>
    </format>
    <format dxfId="2">
      <pivotArea outline="0" fieldPosition="0" dataOnly="0" labelOnly="1">
        <references count="1">
          <reference field="3" count="1">
            <x v="0"/>
          </reference>
        </references>
      </pivotArea>
    </format>
    <format dxfId="3">
      <pivotArea outline="0" fieldPosition="0" axis="axisPage" dataOnly="0" field="3" labelOnly="1" type="button"/>
    </format>
    <format dxfId="4">
      <pivotArea outline="0" fieldPosition="0" dataOnly="0" labelOnly="1">
        <references count="1">
          <reference field="3" count="1">
            <x v="1"/>
          </reference>
        </references>
      </pivotArea>
    </format>
  </formats>
  <pivotTableStyleInfo showRowHeaders="1" showColHeaders="1" showRowStripes="0" showColStripes="0" showLastColumn="1"/>
</pivotTableDefinition>
</file>

<file path=xl/pivotTables/pivotTable10.xml><?xml version="1.0" encoding="utf-8"?>
<pivotTableDefinition xmlns="http://schemas.openxmlformats.org/spreadsheetml/2006/main" name="PivotTable1" cacheId="41"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4:F13" firstHeaderRow="1" firstDataRow="2" firstDataCol="3"/>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Col" compact="0" outline="0" subtotalTop="0" showAll="0">
      <items count="4">
        <item x="0"/>
        <item x="1"/>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dataField="1" compact="0" outline="0" subtotalTop="0" showAll="0" dragToRow="0" dragToCol="0" dragToPage="0"/>
    <pivotField compact="0" outline="0" subtotalTop="0" showAll="0" dragToRow="0" dragToCol="0" dragToPage="0" defaultSubtotal="0"/>
    <pivotField compact="0" outline="0" subtotalTop="0" showAll="0" dragToRow="0" dragToCol="0" dragToPage="0" defaultSubtotal="0"/>
  </pivotFields>
  <rowFields count="3">
    <field x="2"/>
    <field x="1"/>
    <field x="0"/>
  </rowFields>
  <rowItems count="8">
    <i>
      <x/>
      <x/>
      <x/>
    </i>
    <i r="2">
      <x v="1"/>
    </i>
    <i r="1">
      <x v="1"/>
      <x/>
    </i>
    <i r="2">
      <x v="1"/>
    </i>
    <i>
      <x v="1"/>
      <x/>
      <x/>
    </i>
    <i r="2">
      <x v="1"/>
    </i>
    <i r="1">
      <x v="1"/>
      <x/>
    </i>
    <i r="2">
      <x v="1"/>
    </i>
  </rowItems>
  <colFields count="1">
    <field x="3"/>
  </colFields>
  <colItems count="3">
    <i>
      <x/>
    </i>
    <i>
      <x v="1"/>
    </i>
    <i>
      <x v="2"/>
    </i>
  </colItems>
  <dataFields count="1">
    <dataField name="Sum of Days Supplied per User" fld="13" baseField="0" baseItem="0"/>
  </dataFields>
  <formats count="1">
    <format dxfId="19">
      <pivotArea outline="0" fieldPosition="0"/>
    </format>
  </formats>
  <pivotTableStyleInfo showRowHeaders="1" showColHeaders="1" showRowStripes="0" showColStripes="0" showLastColumn="1"/>
</pivotTableDefinition>
</file>

<file path=xl/pivotTables/pivotTable11.xml><?xml version="1.0" encoding="utf-8"?>
<pivotTableDefinition xmlns="http://schemas.openxmlformats.org/spreadsheetml/2006/main" name="PivotTable2" cacheId="41"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4:F13" firstHeaderRow="1" firstDataRow="2" firstDataCol="3"/>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Col" compact="0" outline="0" subtotalTop="0" showAll="0">
      <items count="4">
        <item x="0"/>
        <item x="1"/>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 compact="0" outline="0" subtotalTop="0" showAll="0" dragToRow="0" dragToCol="0" dragToPage="0" defaultSubtotal="0"/>
  </pivotFields>
  <rowFields count="3">
    <field x="2"/>
    <field x="1"/>
    <field x="0"/>
  </rowFields>
  <rowItems count="8">
    <i>
      <x/>
      <x/>
      <x/>
    </i>
    <i r="2">
      <x v="1"/>
    </i>
    <i r="1">
      <x v="1"/>
      <x/>
    </i>
    <i r="2">
      <x v="1"/>
    </i>
    <i>
      <x v="1"/>
      <x/>
      <x/>
    </i>
    <i r="2">
      <x v="1"/>
    </i>
    <i r="1">
      <x v="1"/>
      <x/>
    </i>
    <i r="2">
      <x v="1"/>
    </i>
  </rowItems>
  <colFields count="1">
    <field x="3"/>
  </colFields>
  <colItems count="3">
    <i>
      <x/>
    </i>
    <i>
      <x v="1"/>
    </i>
    <i>
      <x v="2"/>
    </i>
  </colItems>
  <dataFields count="1">
    <dataField name="Sum of Dispensings per User" fld="14" baseField="0" baseItem="0"/>
  </dataFields>
  <formats count="1">
    <format dxfId="19">
      <pivotArea outline="0" fieldPosition="0"/>
    </format>
  </formats>
  <pivotTableStyleInfo showRowHeaders="1" showColHeaders="1" showRowStripes="0" showColStripes="0" showLastColumn="1"/>
</pivotTableDefinition>
</file>

<file path=xl/pivotTables/pivotTable12.xml><?xml version="1.0" encoding="utf-8"?>
<pivotTableDefinition xmlns="http://schemas.openxmlformats.org/spreadsheetml/2006/main" name="PivotTable3" cacheId="41"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4:F13" firstHeaderRow="1" firstDataRow="2" firstDataCol="3"/>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Col" compact="0" outline="0" subtotalTop="0" showAll="0">
      <items count="4">
        <item x="0"/>
        <item x="1"/>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s>
  <rowFields count="3">
    <field x="2"/>
    <field x="1"/>
    <field x="0"/>
  </rowFields>
  <rowItems count="8">
    <i>
      <x/>
      <x/>
      <x/>
    </i>
    <i r="2">
      <x v="1"/>
    </i>
    <i r="1">
      <x v="1"/>
      <x/>
    </i>
    <i r="2">
      <x v="1"/>
    </i>
    <i>
      <x v="1"/>
      <x/>
      <x/>
    </i>
    <i r="2">
      <x v="1"/>
    </i>
    <i r="1">
      <x v="1"/>
      <x/>
    </i>
    <i r="2">
      <x v="1"/>
    </i>
  </rowItems>
  <colFields count="1">
    <field x="3"/>
  </colFields>
  <colItems count="3">
    <i>
      <x/>
    </i>
    <i>
      <x v="1"/>
    </i>
    <i>
      <x v="2"/>
    </i>
  </colItems>
  <dataFields count="1">
    <dataField name="Sum of Days per Dispensings" fld="15" baseField="0" baseItem="0" numFmtId="165"/>
  </dataFields>
  <formats count="7">
    <format dxfId="13">
      <pivotArea outline="0" fieldPosition="0"/>
    </format>
    <format dxfId="14">
      <pivotArea outline="0" fieldPosition="0"/>
    </format>
    <format dxfId="15">
      <pivotArea outline="0" fieldPosition="0"/>
    </format>
    <format dxfId="16">
      <pivotArea outline="0" fieldPosition="0"/>
    </format>
    <format dxfId="17">
      <pivotArea outline="0" fieldPosition="0"/>
    </format>
    <format dxfId="18">
      <pivotArea outline="0" fieldPosition="0"/>
    </format>
    <format dxfId="19">
      <pivotArea outline="0" fieldPosition="0"/>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41"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6:D15" firstHeaderRow="2" firstDataRow="2" firstDataCol="3" rowPageCount="1" colPageCount="1"/>
  <pivotFields count="16">
    <pivotField axis="axisRow" compact="0" outline="0" subtotalTop="0" showAll="0" sortType="descending">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Page" compact="0" outline="0" subtotalTop="0" showAll="0">
      <items count="4">
        <item x="0"/>
        <item x="1"/>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efaultSubtotal="0"/>
    <pivotField compact="0" outline="0" subtotalTop="0" showAll="0" defaultSubtotal="0"/>
    <pivotField dataField="1" compact="0" outline="0" subtotalTop="0" showAll="0" dragToRow="0" dragToCol="0" dragToPage="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3">
    <field x="2"/>
    <field x="1"/>
    <field x="0"/>
  </rowFields>
  <rowItems count="8">
    <i>
      <x/>
      <x/>
      <x/>
    </i>
    <i r="2">
      <x v="1"/>
    </i>
    <i r="1">
      <x v="1"/>
      <x/>
    </i>
    <i r="2">
      <x v="1"/>
    </i>
    <i>
      <x v="1"/>
      <x/>
      <x/>
    </i>
    <i r="2">
      <x v="1"/>
    </i>
    <i r="1">
      <x v="1"/>
      <x/>
    </i>
    <i r="2">
      <x v="1"/>
    </i>
  </rowItems>
  <colItems count="1">
    <i/>
  </colItems>
  <pageFields count="1">
    <pageField fld="3" item="0" hier="0"/>
  </pageFields>
  <dataFields count="1">
    <dataField name="Sum of Prevalence (Users per 1,000 Enrollees)" fld="12" baseField="0" baseItem="0" numFmtId="2"/>
  </dataFields>
  <formats count="16">
    <format dxfId="5">
      <pivotArea outline="0" fieldPosition="0" axis="axisCol" dataOnly="0" grandCol="1"/>
    </format>
    <format dxfId="6">
      <pivotArea outline="0" fieldPosition="0" axis="axisPage" dataOnly="0" field="3" labelOnly="1" type="button"/>
    </format>
    <format dxfId="6">
      <pivotArea outline="0" fieldPosition="0" dataOnly="0" labelOnly="1">
        <references count="1">
          <reference field="3" count="1">
            <x v="1"/>
          </reference>
        </references>
      </pivotArea>
    </format>
    <format dxfId="7">
      <pivotArea outline="0" fieldPosition="0" dataOnly="0" labelOnly="1" type="topRight"/>
    </format>
    <format dxfId="8">
      <pivotArea outline="0" fieldPosition="0" dataOnly="0" labelOnly="1" type="topRight"/>
    </format>
    <format dxfId="9">
      <pivotArea outline="0" fieldPosition="0" dataOnly="0" labelOnly="1" offset="B1" type="origin"/>
    </format>
    <format dxfId="4">
      <pivotArea outline="0" fieldPosition="0" dataOnly="0" labelOnly="1">
        <references count="1">
          <reference field="3" count="1">
            <x v="0"/>
          </reference>
        </references>
      </pivotArea>
    </format>
    <format dxfId="10">
      <pivotArea outline="0" fieldPosition="0">
        <references count="3">
          <reference field="0" count="1">
            <x v="0"/>
          </reference>
          <reference field="1" count="1">
            <x v="1"/>
          </reference>
          <reference field="2" count="1">
            <x v="0"/>
          </reference>
        </references>
      </pivotArea>
    </format>
    <format dxfId="11">
      <pivotArea outline="0" fieldPosition="0">
        <references count="3">
          <reference field="0" count="1">
            <x v="0"/>
          </reference>
          <reference field="1" count="1">
            <x v="1"/>
          </reference>
          <reference field="2" count="1">
            <x v="0"/>
          </reference>
        </references>
      </pivotArea>
    </format>
    <format dxfId="12">
      <pivotArea outline="0" fieldPosition="0"/>
    </format>
    <format dxfId="13">
      <pivotArea outline="0" fieldPosition="0"/>
    </format>
    <format dxfId="14">
      <pivotArea outline="0" fieldPosition="0"/>
    </format>
    <format dxfId="15">
      <pivotArea outline="0" fieldPosition="0"/>
    </format>
    <format dxfId="16">
      <pivotArea outline="0" fieldPosition="0"/>
    </format>
    <format dxfId="17">
      <pivotArea outline="0" fieldPosition="0"/>
    </format>
    <format dxfId="18">
      <pivotArea outline="0"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3" cacheId="41"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6:D15" firstHeaderRow="2" firstDataRow="2" firstDataCol="3" rowPageCount="1" colPageCount="1"/>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Page" compact="0" outline="0" subtotalTop="0" showAll="0">
      <items count="4">
        <item x="1"/>
        <item x="0"/>
        <item x="2"/>
        <item t="default"/>
      </items>
    </pivotField>
    <pivotField compact="0" outline="0" subtotalTop="0" showAll="0"/>
    <pivotField compact="0" outline="0" subtotalTop="0" showAll="0" defaultSubtotal="0"/>
    <pivotField compact="0" outline="0" subtotalTop="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ragToRow="0" dragToCol="0" dragToPage="0" defaultSubtotal="0"/>
    <pivotField dataField="1" compact="0" outline="0" subtotalTop="0" showAll="0" dragToRow="0" dragToCol="0" dragToPage="0"/>
    <pivotField compact="0" outline="0" subtotalTop="0" showAll="0" dragToRow="0" dragToCol="0" dragToPage="0" defaultSubtotal="0"/>
    <pivotField compact="0" outline="0" subtotalTop="0" showAll="0" dragToRow="0" dragToCol="0" dragToPage="0" defaultSubtotal="0"/>
  </pivotFields>
  <rowFields count="3">
    <field x="2"/>
    <field x="1"/>
    <field x="0"/>
  </rowFields>
  <rowItems count="8">
    <i>
      <x/>
      <x/>
      <x/>
    </i>
    <i r="2">
      <x v="1"/>
    </i>
    <i r="1">
      <x v="1"/>
      <x/>
    </i>
    <i r="2">
      <x v="1"/>
    </i>
    <i>
      <x v="1"/>
      <x/>
      <x/>
    </i>
    <i r="2">
      <x v="1"/>
    </i>
    <i r="1">
      <x v="1"/>
      <x/>
    </i>
    <i r="2">
      <x v="1"/>
    </i>
  </rowItems>
  <colItems count="1">
    <i/>
  </colItems>
  <pageFields count="1">
    <pageField fld="3" item="1" hier="0"/>
  </pageFields>
  <dataFields count="1">
    <dataField name="Sum of Days Supplied per User" fld="13" baseField="0" baseItem="0"/>
  </dataFields>
  <formats count="9">
    <format dxfId="1">
      <pivotArea outline="0" fieldPosition="0" axis="axisPage" dataOnly="0" field="3" labelOnly="1" type="button"/>
    </format>
    <format dxfId="2">
      <pivotArea outline="0" fieldPosition="0" axis="axisPage" dataOnly="0" field="3" labelOnly="1" type="button"/>
    </format>
    <format dxfId="2">
      <pivotArea outline="0" fieldPosition="0" dataOnly="0" labelOnly="1">
        <references count="1">
          <reference field="3" count="1">
            <x v="1"/>
          </reference>
        </references>
      </pivotArea>
    </format>
    <format dxfId="3">
      <pivotArea outline="0" fieldPosition="0" axis="axisPage" dataOnly="0" field="3" labelOnly="1" type="button"/>
    </format>
    <format dxfId="19">
      <pivotArea outline="0" fieldPosition="0"/>
    </format>
    <format dxfId="5">
      <pivotArea outline="0" fieldPosition="0">
        <references count="3">
          <reference field="0" count="1">
            <x v="1"/>
          </reference>
          <reference field="1" count="1">
            <x v="0"/>
          </reference>
          <reference field="2" count="1">
            <x v="0"/>
          </reference>
        </references>
      </pivotArea>
    </format>
    <format dxfId="5">
      <pivotArea outline="0" fieldPosition="0"/>
    </format>
    <format dxfId="5">
      <pivotArea outline="0" fieldPosition="0" dataOnly="0" labelOnly="1" type="topRight"/>
    </format>
    <format dxfId="4">
      <pivotArea outline="0" fieldPosition="0" dataOnly="0" labelOnly="1">
        <references count="1">
          <reference field="3" count="1">
            <x v="1"/>
          </reference>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 cacheId="41"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D15" firstHeaderRow="2" firstDataRow="2" firstDataCol="3" rowPageCount="1" colPageCount="1"/>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Page" compact="0" outline="0" subtotalTop="0" showAll="0">
      <items count="4">
        <item x="0"/>
        <item x="1"/>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 compact="0" outline="0" subtotalTop="0" showAll="0" dragToRow="0" dragToCol="0" dragToPage="0" defaultSubtotal="0"/>
  </pivotFields>
  <rowFields count="3">
    <field x="2"/>
    <field x="1"/>
    <field x="0"/>
  </rowFields>
  <rowItems count="8">
    <i>
      <x/>
      <x/>
      <x/>
    </i>
    <i r="2">
      <x v="1"/>
    </i>
    <i r="1">
      <x v="1"/>
      <x/>
    </i>
    <i r="2">
      <x v="1"/>
    </i>
    <i>
      <x v="1"/>
      <x/>
      <x/>
    </i>
    <i r="2">
      <x v="1"/>
    </i>
    <i r="1">
      <x v="1"/>
      <x/>
    </i>
    <i r="2">
      <x v="1"/>
    </i>
  </rowItems>
  <colItems count="1">
    <i/>
  </colItems>
  <pageFields count="1">
    <pageField fld="3" item="0" hier="0"/>
  </pageFields>
  <dataFields count="1">
    <dataField name="Sum of Dispensings per User" fld="14" baseField="0" baseItem="0" numFmtId="165"/>
  </dataFields>
  <formats count="14">
    <format dxfId="5">
      <pivotArea outline="0" fieldPosition="0" axis="axisRow" dataOnly="0" field="2" labelOnly="1" type="button"/>
    </format>
    <format dxfId="5">
      <pivotArea outline="0" fieldPosition="1" axis="axisRow" dataOnly="0" field="1" labelOnly="1" type="button"/>
    </format>
    <format dxfId="5">
      <pivotArea outline="0" fieldPosition="2" axis="axisRow" dataOnly="0" field="0" labelOnly="1" type="button"/>
    </format>
    <format dxfId="5">
      <pivotArea outline="0" fieldPosition="0"/>
    </format>
    <format dxfId="5">
      <pivotArea outline="0" fieldPosition="0" dataOnly="0" labelOnly="1" type="topRight"/>
    </format>
    <format dxfId="4">
      <pivotArea outline="0" fieldPosition="0" dataOnly="0" labelOnly="1">
        <references count="1">
          <reference field="3" count="1">
            <x v="0"/>
          </reference>
        </references>
      </pivotArea>
    </format>
    <format dxfId="12">
      <pivotArea outline="0" fieldPosition="0"/>
    </format>
    <format dxfId="13">
      <pivotArea outline="0" fieldPosition="0"/>
    </format>
    <format dxfId="14">
      <pivotArea outline="0" fieldPosition="0"/>
    </format>
    <format dxfId="15">
      <pivotArea outline="0" fieldPosition="0"/>
    </format>
    <format dxfId="16">
      <pivotArea outline="0" fieldPosition="0"/>
    </format>
    <format dxfId="17">
      <pivotArea outline="0" fieldPosition="0"/>
    </format>
    <format dxfId="18">
      <pivotArea outline="0" fieldPosition="0"/>
    </format>
    <format dxfId="19">
      <pivotArea outline="0" fieldPosition="0"/>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4" cacheId="41"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6:D15" firstHeaderRow="2" firstDataRow="2" firstDataCol="3" rowPageCount="1" colPageCount="1"/>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Page" compact="0" outline="0" subtotalTop="0" showAll="0">
      <items count="4">
        <item x="1"/>
        <item x="0"/>
        <item x="2"/>
        <item t="default"/>
      </items>
    </pivotField>
    <pivotField compact="0" outline="0" subtotalTop="0" showAll="0"/>
    <pivotField compact="0" outline="0" subtotalTop="0" showAll="0" defaultSubtotal="0"/>
    <pivotField compact="0" outline="0" subtotalTop="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s>
  <rowFields count="3">
    <field x="2"/>
    <field x="1"/>
    <field x="0"/>
  </rowFields>
  <rowItems count="8">
    <i>
      <x/>
      <x/>
      <x/>
    </i>
    <i r="2">
      <x v="1"/>
    </i>
    <i r="1">
      <x v="1"/>
      <x/>
    </i>
    <i r="2">
      <x v="1"/>
    </i>
    <i>
      <x v="1"/>
      <x/>
      <x/>
    </i>
    <i r="2">
      <x v="1"/>
    </i>
    <i r="1">
      <x v="1"/>
      <x/>
    </i>
    <i r="2">
      <x v="1"/>
    </i>
  </rowItems>
  <colItems count="1">
    <i/>
  </colItems>
  <pageFields count="1">
    <pageField fld="3" item="1" hier="0"/>
  </pageFields>
  <dataFields count="1">
    <dataField name="Sum of Days per Dispensings" fld="15" baseField="0" baseItem="0"/>
  </dataFields>
  <formats count="8">
    <format dxfId="1">
      <pivotArea outline="0" fieldPosition="0" axis="axisPage" dataOnly="0" field="3" labelOnly="1" type="button"/>
    </format>
    <format dxfId="2">
      <pivotArea outline="0" fieldPosition="0" axis="axisPage" dataOnly="0" field="3" labelOnly="1" type="button"/>
    </format>
    <format dxfId="2">
      <pivotArea outline="0" fieldPosition="0" dataOnly="0" labelOnly="1">
        <references count="1">
          <reference field="3" count="1">
            <x v="2"/>
          </reference>
        </references>
      </pivotArea>
    </format>
    <format dxfId="3">
      <pivotArea outline="0" fieldPosition="0" axis="axisPage" dataOnly="0" field="3" labelOnly="1" type="button"/>
    </format>
    <format dxfId="19">
      <pivotArea outline="0" fieldPosition="0"/>
    </format>
    <format dxfId="4">
      <pivotArea outline="0" fieldPosition="0" dataOnly="0" labelOnly="1">
        <references count="1">
          <reference field="3" count="1">
            <x v="1"/>
          </reference>
        </references>
      </pivotArea>
    </format>
    <format dxfId="5">
      <pivotArea outline="0" fieldPosition="0"/>
    </format>
    <format dxfId="5">
      <pivotArea outline="0" fieldPosition="0" dataOnly="0" labelOnly="1" type="topRight"/>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6" cacheId="41"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5:F14" firstHeaderRow="1" firstDataRow="2" firstDataCol="3"/>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Col" compact="0" outline="0" subtotalTop="0" showAll="0">
      <items count="4">
        <item x="0"/>
        <item x="1"/>
        <item x="2"/>
        <item t="default"/>
      </items>
    </pivotField>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3">
    <field x="2"/>
    <field x="1"/>
    <field x="0"/>
  </rowFields>
  <rowItems count="8">
    <i>
      <x/>
      <x/>
      <x/>
    </i>
    <i r="2">
      <x v="1"/>
    </i>
    <i r="1">
      <x v="1"/>
      <x/>
    </i>
    <i r="2">
      <x v="1"/>
    </i>
    <i>
      <x v="1"/>
      <x/>
      <x/>
    </i>
    <i r="2">
      <x v="1"/>
    </i>
    <i r="1">
      <x v="1"/>
      <x/>
    </i>
    <i r="2">
      <x v="1"/>
    </i>
  </rowItems>
  <colFields count="1">
    <field x="3"/>
  </colFields>
  <colItems count="3">
    <i>
      <x/>
    </i>
    <i>
      <x v="1"/>
    </i>
    <i>
      <x v="2"/>
    </i>
  </colItems>
  <dataFields count="1">
    <dataField name="Sum of Users" fld="5" baseField="0" baseItem="0" numFmtId="3"/>
  </dataFields>
  <formats count="2">
    <format dxfId="4">
      <pivotArea outline="0" fieldPosition="0" dataOnly="0" labelOnly="1">
        <references count="1">
          <reference field="3" count="1">
            <x v="0"/>
          </reference>
        </references>
      </pivotArea>
    </format>
    <format dxfId="0">
      <pivotArea outline="0" fieldPosition="0"/>
    </format>
  </format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7" cacheId="41"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20:F29" firstHeaderRow="1" firstDataRow="2" firstDataCol="3"/>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Col" compact="0" outline="0" subtotalTop="0" showAll="0">
      <items count="4">
        <item x="0"/>
        <item x="1"/>
        <item x="2"/>
        <item t="default"/>
      </items>
    </pivotField>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3">
    <field x="2"/>
    <field x="1"/>
    <field x="0"/>
  </rowFields>
  <rowItems count="8">
    <i>
      <x/>
      <x/>
      <x/>
    </i>
    <i r="2">
      <x v="1"/>
    </i>
    <i r="1">
      <x v="1"/>
      <x/>
    </i>
    <i r="2">
      <x v="1"/>
    </i>
    <i>
      <x v="1"/>
      <x/>
      <x/>
    </i>
    <i r="2">
      <x v="1"/>
    </i>
    <i r="1">
      <x v="1"/>
      <x/>
    </i>
    <i r="2">
      <x v="1"/>
    </i>
  </rowItems>
  <colFields count="1">
    <field x="3"/>
  </colFields>
  <colItems count="3">
    <i>
      <x/>
    </i>
    <i>
      <x v="1"/>
    </i>
    <i>
      <x v="2"/>
    </i>
  </colItems>
  <dataFields count="1">
    <dataField name="Sum of DaysSupply" fld="6" baseField="0" baseItem="0" numFmtId="3"/>
  </dataFields>
  <formats count="2">
    <format dxfId="0">
      <pivotArea outline="0" fieldPosition="0"/>
    </format>
    <format dxfId="4">
      <pivotArea outline="0" fieldPosition="0" dataOnly="0" labelOnly="1">
        <references count="1">
          <reference field="3" count="1">
            <x v="0"/>
          </reference>
        </references>
      </pivotArea>
    </format>
  </formats>
  <pivotTableStyleInfo showRowHeaders="1" showColHeaders="1" showRowStripes="0" showColStripes="0" showLastColumn="1"/>
</pivotTableDefinition>
</file>

<file path=xl/pivotTables/pivotTable8.xml><?xml version="1.0" encoding="utf-8"?>
<pivotTableDefinition xmlns="http://schemas.openxmlformats.org/spreadsheetml/2006/main" name="PivotTable9" cacheId="41"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35:F44" firstHeaderRow="1" firstDataRow="2" firstDataCol="3"/>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Col" compact="0" outline="0" subtotalTop="0" showAll="0">
      <items count="4">
        <item x="0"/>
        <item x="1"/>
        <item x="2"/>
        <item t="default"/>
      </items>
    </pivotField>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3">
    <field x="2"/>
    <field x="1"/>
    <field x="0"/>
  </rowFields>
  <rowItems count="8">
    <i>
      <x/>
      <x/>
      <x/>
    </i>
    <i r="2">
      <x v="1"/>
    </i>
    <i r="1">
      <x v="1"/>
      <x/>
    </i>
    <i r="2">
      <x v="1"/>
    </i>
    <i>
      <x v="1"/>
      <x/>
      <x/>
    </i>
    <i r="2">
      <x v="1"/>
    </i>
    <i r="1">
      <x v="1"/>
      <x/>
    </i>
    <i r="2">
      <x v="1"/>
    </i>
  </rowItems>
  <colFields count="1">
    <field x="3"/>
  </colFields>
  <colItems count="3">
    <i>
      <x/>
    </i>
    <i>
      <x v="1"/>
    </i>
    <i>
      <x v="2"/>
    </i>
  </colItems>
  <dataFields count="1">
    <dataField name="Sum of Dispensings" fld="4" baseField="0" baseItem="0" numFmtId="3"/>
  </dataFields>
  <formats count="2">
    <format dxfId="0">
      <pivotArea outline="0" fieldPosition="0"/>
    </format>
    <format dxfId="4">
      <pivotArea outline="0" fieldPosition="0" dataOnly="0" labelOnly="1">
        <references count="1">
          <reference field="3" count="1">
            <x v="0"/>
          </reference>
        </references>
      </pivotArea>
    </format>
  </formats>
  <pivotTableStyleInfo showRowHeaders="1" showColHeaders="1" showRowStripes="0" showColStripes="0" showLastColumn="1"/>
</pivotTableDefinition>
</file>

<file path=xl/pivotTables/pivotTable9.xml><?xml version="1.0" encoding="utf-8"?>
<pivotTableDefinition xmlns="http://schemas.openxmlformats.org/spreadsheetml/2006/main" name="PivotTable1" cacheId="41"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D15" firstHeaderRow="2" firstDataRow="2" firstDataCol="3" rowPageCount="1" colPageCount="1"/>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Page" compact="0" outline="0" subtotalTop="0" showAll="0">
      <items count="4">
        <item x="0"/>
        <item x="1"/>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3">
    <field x="2"/>
    <field x="1"/>
    <field x="0"/>
  </rowFields>
  <rowItems count="8">
    <i>
      <x/>
      <x/>
      <x/>
    </i>
    <i r="2">
      <x v="1"/>
    </i>
    <i r="1">
      <x v="1"/>
      <x/>
    </i>
    <i r="2">
      <x v="1"/>
    </i>
    <i>
      <x v="1"/>
      <x/>
      <x/>
    </i>
    <i r="2">
      <x v="1"/>
    </i>
    <i r="1">
      <x v="1"/>
      <x/>
    </i>
    <i r="2">
      <x v="1"/>
    </i>
  </rowItems>
  <colItems count="1">
    <i/>
  </colItems>
  <pageFields count="1">
    <pageField fld="3" item="0" hier="0"/>
  </pageFields>
  <dataFields count="1">
    <dataField name="Sum of Prevalence (Users per 1,000 Enrollees)" fld="12" baseField="0" baseItem="0"/>
  </dataFields>
  <formats count="3">
    <format dxfId="18">
      <pivotArea outline="0" fieldPosition="0"/>
    </format>
    <format dxfId="5">
      <pivotArea outline="0" fieldPosition="0"/>
    </format>
    <format dxfId="4">
      <pivotArea outline="0" fieldPosition="0" dataOnly="0" labelOnly="1">
        <references count="1">
          <reference field="3" count="1">
            <x v="0"/>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 Id="rId3" Type="http://schemas.openxmlformats.org/officeDocument/2006/relationships/pivotTable" Target="../pivotTables/pivotTable10.x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 Id="rId3" Type="http://schemas.openxmlformats.org/officeDocument/2006/relationships/pivotTable" Target="../pivotTables/pivotTable11.x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 Id="rId3" Type="http://schemas.openxmlformats.org/officeDocument/2006/relationships/pivotTable" Target="../pivotTables/pivotTable12.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 Id="rId3" Type="http://schemas.openxmlformats.org/officeDocument/2006/relationships/pivotTable" Target="../pivotTables/pivotTable5.x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 Id="rId3" Type="http://schemas.openxmlformats.org/officeDocument/2006/relationships/pivotTable" Target="../pivotTables/pivotTable6.xml" /><Relationship Id="rId4" Type="http://schemas.openxmlformats.org/officeDocument/2006/relationships/pivotTable" Target="../pivotTables/pivotTable7.xml" /><Relationship Id="rId5" Type="http://schemas.openxmlformats.org/officeDocument/2006/relationships/pivotTable" Target="../pivotTables/pivotTable8.x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 Id="rId3" Type="http://schemas.openxmlformats.org/officeDocument/2006/relationships/pivotTable" Target="../pivotTables/pivotTable9.xml" /></Relationships>
</file>

<file path=xl/worksheets/sheet1.xml><?xml version="1.0" encoding="utf-8"?>
<worksheet xmlns="http://schemas.openxmlformats.org/spreadsheetml/2006/main" xmlns:r="http://schemas.openxmlformats.org/officeDocument/2006/relationships">
  <dimension ref="A1:A22"/>
  <sheetViews>
    <sheetView showGridLines="0" tabSelected="1" view="pageLayout" workbookViewId="0" topLeftCell="A1">
      <selection activeCell="A3" sqref="A3"/>
    </sheetView>
  </sheetViews>
  <sheetFormatPr defaultColWidth="9.140625" defaultRowHeight="15"/>
  <cols>
    <col min="1" max="1" width="100.7109375" style="0" customWidth="1"/>
  </cols>
  <sheetData>
    <row r="1" ht="14.25">
      <c r="A1" s="2"/>
    </row>
    <row r="2" ht="18">
      <c r="A2" s="65" t="s">
        <v>61</v>
      </c>
    </row>
    <row r="3" ht="14.25">
      <c r="A3" s="66"/>
    </row>
    <row r="4" ht="15">
      <c r="A4" s="67" t="s">
        <v>62</v>
      </c>
    </row>
    <row r="5" ht="9.75" customHeight="1">
      <c r="A5" s="68"/>
    </row>
    <row r="6" ht="28.5">
      <c r="A6" s="69" t="s">
        <v>63</v>
      </c>
    </row>
    <row r="7" ht="15" customHeight="1">
      <c r="A7" s="69" t="s">
        <v>64</v>
      </c>
    </row>
    <row r="8" ht="28.5">
      <c r="A8" s="70" t="s">
        <v>65</v>
      </c>
    </row>
    <row r="9" ht="42.75">
      <c r="A9" s="69" t="s">
        <v>66</v>
      </c>
    </row>
    <row r="10" ht="42.75">
      <c r="A10" s="69" t="s">
        <v>67</v>
      </c>
    </row>
    <row r="11" ht="28.5">
      <c r="A11" s="71" t="s">
        <v>68</v>
      </c>
    </row>
    <row r="12" ht="28.5">
      <c r="A12" s="68" t="s">
        <v>69</v>
      </c>
    </row>
    <row r="13" ht="14.25">
      <c r="A13" s="66"/>
    </row>
    <row r="14" ht="15">
      <c r="A14" s="72" t="s">
        <v>70</v>
      </c>
    </row>
    <row r="15" ht="9.75" customHeight="1">
      <c r="A15" s="73"/>
    </row>
    <row r="16" ht="114.75">
      <c r="A16" s="73" t="s">
        <v>71</v>
      </c>
    </row>
    <row r="17" ht="9.75" customHeight="1">
      <c r="A17" s="73"/>
    </row>
    <row r="18" ht="75" customHeight="1">
      <c r="A18" s="73" t="s">
        <v>72</v>
      </c>
    </row>
    <row r="19" ht="9.75" customHeight="1">
      <c r="A19" s="73"/>
    </row>
    <row r="20" ht="86.25">
      <c r="A20" s="74" t="s">
        <v>73</v>
      </c>
    </row>
    <row r="21" ht="9.75" customHeight="1">
      <c r="A21" s="73"/>
    </row>
    <row r="22" ht="72">
      <c r="A22" s="74" t="s">
        <v>74</v>
      </c>
    </row>
  </sheetData>
  <sheetProtection password="9108" sheet="1" objects="1" scenarios="1"/>
  <printOptions/>
  <pageMargins left="0.7" right="0.7" top="0.75" bottom="0.75" header="0.3" footer="0.3"/>
  <pageSetup horizontalDpi="600" verticalDpi="600" orientation="portrait" r:id="rId2"/>
  <headerFooter>
    <oddHeader>&amp;C&amp;"-,Bold"&amp;14Summary Table Report&amp;R&amp;G</oddHeader>
  </headerFooter>
  <legacyDrawingHF r:id="rId1"/>
</worksheet>
</file>

<file path=xl/worksheets/sheet10.xml><?xml version="1.0" encoding="utf-8"?>
<worksheet xmlns="http://schemas.openxmlformats.org/spreadsheetml/2006/main" xmlns:r="http://schemas.openxmlformats.org/officeDocument/2006/relationships">
  <sheetPr>
    <tabColor rgb="FF00B050"/>
  </sheetPr>
  <dimension ref="A1:F23"/>
  <sheetViews>
    <sheetView showGridLines="0" view="pageLayout" workbookViewId="0" topLeftCell="A1">
      <selection activeCell="D11" sqref="D11"/>
    </sheetView>
  </sheetViews>
  <sheetFormatPr defaultColWidth="9.140625" defaultRowHeight="15"/>
  <cols>
    <col min="1" max="1" width="13.57421875" style="0" customWidth="1"/>
    <col min="2" max="3" width="12.421875" style="11" customWidth="1"/>
    <col min="4" max="4" width="30.8515625" style="11" customWidth="1"/>
    <col min="5" max="5" width="12.28125" style="0" customWidth="1"/>
    <col min="6" max="6" width="14.00390625" style="0" customWidth="1"/>
    <col min="7" max="7" width="12.00390625" style="0" bestFit="1" customWidth="1"/>
  </cols>
  <sheetData>
    <row r="1" spans="2:4" s="2" customFormat="1" ht="15" thickBot="1">
      <c r="B1" s="11"/>
      <c r="C1" s="11"/>
      <c r="D1" s="11"/>
    </row>
    <row r="2" spans="1:6" ht="14.25">
      <c r="A2" s="140" t="s">
        <v>52</v>
      </c>
      <c r="B2" s="141"/>
      <c r="C2" s="141"/>
      <c r="D2" s="141"/>
      <c r="E2" s="141"/>
      <c r="F2" s="142"/>
    </row>
    <row r="3" spans="1:6" s="2" customFormat="1" ht="4.5" customHeight="1">
      <c r="A3" s="35"/>
      <c r="B3" s="36"/>
      <c r="C3" s="36"/>
      <c r="D3" s="36"/>
      <c r="E3" s="36"/>
      <c r="F3" s="37"/>
    </row>
    <row r="4" spans="1:6" ht="14.25">
      <c r="A4" s="77" t="s">
        <v>76</v>
      </c>
      <c r="B4" s="76"/>
      <c r="C4" s="76"/>
      <c r="D4" s="77" t="s">
        <v>11</v>
      </c>
      <c r="E4" s="76"/>
      <c r="F4" s="78"/>
    </row>
    <row r="5" spans="1:6" ht="14.25">
      <c r="A5" s="77" t="s">
        <v>2</v>
      </c>
      <c r="B5" s="77" t="s">
        <v>1</v>
      </c>
      <c r="C5" s="77" t="s">
        <v>0</v>
      </c>
      <c r="D5" s="75" t="s">
        <v>16</v>
      </c>
      <c r="E5" s="79" t="s">
        <v>15</v>
      </c>
      <c r="F5" s="80" t="s">
        <v>18</v>
      </c>
    </row>
    <row r="6" spans="1:6" ht="14.25">
      <c r="A6" s="75">
        <v>2009</v>
      </c>
      <c r="B6" s="75" t="s">
        <v>14</v>
      </c>
      <c r="C6" s="75" t="s">
        <v>21</v>
      </c>
      <c r="D6" s="104">
        <v>77.6858108108108</v>
      </c>
      <c r="E6" s="111">
        <v>108.94604316546763</v>
      </c>
      <c r="F6" s="112">
        <v>44.34285714285714</v>
      </c>
    </row>
    <row r="7" spans="1:6" ht="14.25">
      <c r="A7" s="81"/>
      <c r="B7" s="81"/>
      <c r="C7" s="82" t="s">
        <v>20</v>
      </c>
      <c r="D7" s="113">
        <v>70</v>
      </c>
      <c r="E7" s="57">
        <v>116.325</v>
      </c>
      <c r="F7" s="114">
        <v>48.666666666666664</v>
      </c>
    </row>
    <row r="8" spans="1:6" ht="14.25">
      <c r="A8" s="81"/>
      <c r="B8" s="75" t="s">
        <v>17</v>
      </c>
      <c r="C8" s="75" t="s">
        <v>21</v>
      </c>
      <c r="D8" s="104">
        <v>77.07339449541284</v>
      </c>
      <c r="E8" s="111">
        <v>95.14285714285714</v>
      </c>
      <c r="F8" s="112">
        <v>42.935064935064936</v>
      </c>
    </row>
    <row r="9" spans="1:6" ht="14.25">
      <c r="A9" s="81"/>
      <c r="B9" s="81"/>
      <c r="C9" s="82" t="s">
        <v>20</v>
      </c>
      <c r="D9" s="113">
        <v>76.27249357326478</v>
      </c>
      <c r="E9" s="57">
        <v>106.9090909090909</v>
      </c>
      <c r="F9" s="114">
        <v>28</v>
      </c>
    </row>
    <row r="10" spans="1:6" ht="14.25">
      <c r="A10" s="75">
        <v>2010</v>
      </c>
      <c r="B10" s="75" t="s">
        <v>14</v>
      </c>
      <c r="C10" s="75" t="s">
        <v>21</v>
      </c>
      <c r="D10" s="104">
        <v>126.586011342155</v>
      </c>
      <c r="E10" s="111">
        <v>146.58407079646017</v>
      </c>
      <c r="F10" s="112">
        <v>59.71264367816092</v>
      </c>
    </row>
    <row r="11" spans="1:6" ht="14.25">
      <c r="A11" s="81"/>
      <c r="B11" s="81"/>
      <c r="C11" s="82" t="s">
        <v>20</v>
      </c>
      <c r="D11" s="113">
        <v>119.98430583501006</v>
      </c>
      <c r="E11" s="57">
        <v>120.25252525252525</v>
      </c>
      <c r="F11" s="114">
        <v>63</v>
      </c>
    </row>
    <row r="12" spans="1:6" ht="14.25">
      <c r="A12" s="81"/>
      <c r="B12" s="75" t="s">
        <v>17</v>
      </c>
      <c r="C12" s="75" t="s">
        <v>21</v>
      </c>
      <c r="D12" s="104">
        <v>126.59519038076152</v>
      </c>
      <c r="E12" s="111">
        <v>150.86872586872587</v>
      </c>
      <c r="F12" s="112">
        <v>53.54455445544554</v>
      </c>
    </row>
    <row r="13" spans="1:6" ht="14.25">
      <c r="A13" s="83"/>
      <c r="B13" s="83"/>
      <c r="C13" s="84" t="s">
        <v>20</v>
      </c>
      <c r="D13" s="115">
        <v>127.21069382558879</v>
      </c>
      <c r="E13" s="116">
        <v>144.46153846153845</v>
      </c>
      <c r="F13" s="117">
        <v>33.333333333333336</v>
      </c>
    </row>
    <row r="14" spans="2:4" ht="14.25">
      <c r="B14"/>
      <c r="C14"/>
      <c r="D14"/>
    </row>
    <row r="15" spans="2:4" ht="14.25">
      <c r="B15"/>
      <c r="C15"/>
      <c r="D15"/>
    </row>
    <row r="16" spans="2:4" ht="14.25">
      <c r="B16"/>
      <c r="C16"/>
      <c r="D16"/>
    </row>
    <row r="17" spans="2:4" ht="14.25">
      <c r="B17"/>
      <c r="C17"/>
      <c r="D17"/>
    </row>
    <row r="18" spans="2:4" ht="14.25">
      <c r="B18"/>
      <c r="C18"/>
      <c r="D18"/>
    </row>
    <row r="19" spans="2:4" ht="14.25">
      <c r="B19"/>
      <c r="C19"/>
      <c r="D19"/>
    </row>
    <row r="20" spans="2:4" ht="14.25">
      <c r="B20"/>
      <c r="C20"/>
      <c r="D20"/>
    </row>
    <row r="21" spans="2:4" ht="14.25">
      <c r="B21"/>
      <c r="C21"/>
      <c r="D21"/>
    </row>
    <row r="22" spans="2:4" ht="14.25">
      <c r="B22"/>
      <c r="C22"/>
      <c r="D22"/>
    </row>
    <row r="23" spans="2:4" ht="14.25">
      <c r="B23"/>
      <c r="C23"/>
      <c r="D23"/>
    </row>
  </sheetData>
  <sheetProtection password="9108" sheet="1" objects="1" scenarios="1" pivotTables="0"/>
  <mergeCells count="1">
    <mergeCell ref="A2:F2"/>
  </mergeCells>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xl/worksheets/sheet11.xml><?xml version="1.0" encoding="utf-8"?>
<worksheet xmlns="http://schemas.openxmlformats.org/spreadsheetml/2006/main" xmlns:r="http://schemas.openxmlformats.org/officeDocument/2006/relationships">
  <sheetPr>
    <tabColor rgb="FF0070C0"/>
  </sheetPr>
  <dimension ref="A1:F13"/>
  <sheetViews>
    <sheetView showGridLines="0" view="pageLayout" workbookViewId="0" topLeftCell="A1">
      <selection activeCell="F11" sqref="F11"/>
    </sheetView>
  </sheetViews>
  <sheetFormatPr defaultColWidth="9.140625" defaultRowHeight="15"/>
  <cols>
    <col min="1" max="1" width="18.421875" style="0" bestFit="1" customWidth="1"/>
    <col min="2" max="2" width="12.421875" style="0" customWidth="1"/>
    <col min="3" max="3" width="12.421875" style="0" bestFit="1" customWidth="1"/>
    <col min="4" max="4" width="30.8515625" style="0" customWidth="1"/>
    <col min="5" max="5" width="12.28125" style="0" customWidth="1"/>
    <col min="6" max="6" width="14.00390625" style="0" customWidth="1"/>
  </cols>
  <sheetData>
    <row r="1" spans="1:6" ht="15" thickBot="1">
      <c r="A1" s="143"/>
      <c r="B1" s="144"/>
      <c r="C1" s="144"/>
      <c r="D1" s="144"/>
      <c r="E1" s="144"/>
      <c r="F1" s="144"/>
    </row>
    <row r="2" spans="1:6" ht="14.25">
      <c r="A2" s="132" t="s">
        <v>54</v>
      </c>
      <c r="B2" s="145"/>
      <c r="C2" s="145"/>
      <c r="D2" s="145"/>
      <c r="E2" s="145"/>
      <c r="F2" s="120"/>
    </row>
    <row r="3" spans="1:6" s="2" customFormat="1" ht="4.5" customHeight="1">
      <c r="A3" s="38"/>
      <c r="B3" s="39"/>
      <c r="C3" s="39"/>
      <c r="D3" s="39"/>
      <c r="E3" s="39"/>
      <c r="F3" s="34"/>
    </row>
    <row r="4" spans="1:6" ht="14.25">
      <c r="A4" s="77" t="s">
        <v>77</v>
      </c>
      <c r="B4" s="76"/>
      <c r="C4" s="76"/>
      <c r="D4" s="77" t="s">
        <v>11</v>
      </c>
      <c r="E4" s="76"/>
      <c r="F4" s="78"/>
    </row>
    <row r="5" spans="1:6" ht="14.25">
      <c r="A5" s="77" t="s">
        <v>2</v>
      </c>
      <c r="B5" s="77" t="s">
        <v>1</v>
      </c>
      <c r="C5" s="77" t="s">
        <v>0</v>
      </c>
      <c r="D5" s="75" t="s">
        <v>16</v>
      </c>
      <c r="E5" s="79" t="s">
        <v>15</v>
      </c>
      <c r="F5" s="80" t="s">
        <v>18</v>
      </c>
    </row>
    <row r="6" spans="1:6" ht="14.25">
      <c r="A6" s="75">
        <v>2009</v>
      </c>
      <c r="B6" s="75" t="s">
        <v>14</v>
      </c>
      <c r="C6" s="75" t="s">
        <v>21</v>
      </c>
      <c r="D6" s="104">
        <v>2.277027027027027</v>
      </c>
      <c r="E6" s="111">
        <v>3.471223021582734</v>
      </c>
      <c r="F6" s="112">
        <v>1.4</v>
      </c>
    </row>
    <row r="7" spans="1:6" ht="14.25">
      <c r="A7" s="81"/>
      <c r="B7" s="81"/>
      <c r="C7" s="82" t="s">
        <v>20</v>
      </c>
      <c r="D7" s="113">
        <v>2.0710306406685235</v>
      </c>
      <c r="E7" s="57">
        <v>3.75</v>
      </c>
      <c r="F7" s="114">
        <v>2.111111111111111</v>
      </c>
    </row>
    <row r="8" spans="1:6" ht="14.25">
      <c r="A8" s="81"/>
      <c r="B8" s="75" t="s">
        <v>17</v>
      </c>
      <c r="C8" s="75" t="s">
        <v>21</v>
      </c>
      <c r="D8" s="104">
        <v>2.199213630406291</v>
      </c>
      <c r="E8" s="111">
        <v>3.0555555555555554</v>
      </c>
      <c r="F8" s="112">
        <v>1.4155844155844155</v>
      </c>
    </row>
    <row r="9" spans="1:6" ht="14.25">
      <c r="A9" s="81"/>
      <c r="B9" s="81"/>
      <c r="C9" s="82" t="s">
        <v>20</v>
      </c>
      <c r="D9" s="113">
        <v>2.109254498714653</v>
      </c>
      <c r="E9" s="57">
        <v>3.090909090909091</v>
      </c>
      <c r="F9" s="114">
        <v>1</v>
      </c>
    </row>
    <row r="10" spans="1:6" ht="14.25">
      <c r="A10" s="75">
        <v>2010</v>
      </c>
      <c r="B10" s="75" t="s">
        <v>14</v>
      </c>
      <c r="C10" s="75" t="s">
        <v>21</v>
      </c>
      <c r="D10" s="104">
        <v>3.5812854442344046</v>
      </c>
      <c r="E10" s="111">
        <v>4.348082595870206</v>
      </c>
      <c r="F10" s="112">
        <v>1.4597701149425288</v>
      </c>
    </row>
    <row r="11" spans="1:6" ht="14.25">
      <c r="A11" s="81"/>
      <c r="B11" s="81"/>
      <c r="C11" s="82" t="s">
        <v>20</v>
      </c>
      <c r="D11" s="113">
        <v>3.5577464788732396</v>
      </c>
      <c r="E11" s="57">
        <v>4.1313131313131315</v>
      </c>
      <c r="F11" s="114">
        <v>2.1666666666666665</v>
      </c>
    </row>
    <row r="12" spans="1:6" ht="14.25">
      <c r="A12" s="81"/>
      <c r="B12" s="75" t="s">
        <v>17</v>
      </c>
      <c r="C12" s="75" t="s">
        <v>21</v>
      </c>
      <c r="D12" s="104">
        <v>3.614428857715431</v>
      </c>
      <c r="E12" s="111">
        <v>4.424710424710424</v>
      </c>
      <c r="F12" s="112">
        <v>1.4554455445544554</v>
      </c>
    </row>
    <row r="13" spans="1:6" ht="14.25">
      <c r="A13" s="83"/>
      <c r="B13" s="83"/>
      <c r="C13" s="84" t="s">
        <v>20</v>
      </c>
      <c r="D13" s="115">
        <v>3.548482919584129</v>
      </c>
      <c r="E13" s="116">
        <v>4.423076923076923</v>
      </c>
      <c r="F13" s="117">
        <v>1.5</v>
      </c>
    </row>
  </sheetData>
  <sheetProtection password="9108" sheet="1" objects="1" scenarios="1" pivotTables="0"/>
  <mergeCells count="2">
    <mergeCell ref="A1:F1"/>
    <mergeCell ref="A2:F2"/>
  </mergeCells>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xl/worksheets/sheet12.xml><?xml version="1.0" encoding="utf-8"?>
<worksheet xmlns="http://schemas.openxmlformats.org/spreadsheetml/2006/main" xmlns:r="http://schemas.openxmlformats.org/officeDocument/2006/relationships">
  <sheetPr>
    <tabColor rgb="FF7030A0"/>
  </sheetPr>
  <dimension ref="A2:I41"/>
  <sheetViews>
    <sheetView showGridLines="0" view="pageLayout" workbookViewId="0" topLeftCell="A1">
      <selection activeCell="F12" sqref="F12"/>
    </sheetView>
  </sheetViews>
  <sheetFormatPr defaultColWidth="9.140625" defaultRowHeight="15"/>
  <cols>
    <col min="1" max="1" width="19.421875" style="2" customWidth="1"/>
    <col min="2" max="2" width="6.28125" style="2" customWidth="1"/>
    <col min="3" max="3" width="12.421875" style="2" customWidth="1"/>
    <col min="4" max="4" width="30.8515625" style="2" customWidth="1"/>
    <col min="5" max="5" width="12.28125" style="2" customWidth="1"/>
    <col min="6" max="6" width="14.00390625" style="2" customWidth="1"/>
    <col min="7" max="7" width="12.00390625" style="2" bestFit="1" customWidth="1"/>
    <col min="8" max="16384" width="9.140625" style="2" customWidth="1"/>
  </cols>
  <sheetData>
    <row r="1" ht="15" thickBot="1"/>
    <row r="2" spans="1:6" ht="14.25">
      <c r="A2" s="140" t="s">
        <v>53</v>
      </c>
      <c r="B2" s="141"/>
      <c r="C2" s="141"/>
      <c r="D2" s="141"/>
      <c r="E2" s="141"/>
      <c r="F2" s="142"/>
    </row>
    <row r="3" spans="1:6" ht="4.5" customHeight="1">
      <c r="A3" s="35"/>
      <c r="B3" s="36"/>
      <c r="C3" s="36"/>
      <c r="D3" s="36"/>
      <c r="E3" s="36"/>
      <c r="F3" s="37"/>
    </row>
    <row r="4" spans="1:9" ht="14.25">
      <c r="A4" s="77" t="s">
        <v>78</v>
      </c>
      <c r="B4" s="76"/>
      <c r="C4" s="76"/>
      <c r="D4" s="77" t="s">
        <v>11</v>
      </c>
      <c r="E4" s="76"/>
      <c r="F4" s="78"/>
      <c r="G4"/>
      <c r="H4"/>
      <c r="I4"/>
    </row>
    <row r="5" spans="1:9" ht="14.25">
      <c r="A5" s="77" t="s">
        <v>2</v>
      </c>
      <c r="B5" s="77" t="s">
        <v>1</v>
      </c>
      <c r="C5" s="77" t="s">
        <v>0</v>
      </c>
      <c r="D5" s="75" t="s">
        <v>16</v>
      </c>
      <c r="E5" s="79" t="s">
        <v>15</v>
      </c>
      <c r="F5" s="80" t="s">
        <v>18</v>
      </c>
      <c r="G5"/>
      <c r="H5"/>
      <c r="I5"/>
    </row>
    <row r="6" spans="1:9" ht="14.25">
      <c r="A6" s="75">
        <v>2009</v>
      </c>
      <c r="B6" s="75" t="s">
        <v>14</v>
      </c>
      <c r="C6" s="75" t="s">
        <v>21</v>
      </c>
      <c r="D6" s="104">
        <v>34.11721068249258</v>
      </c>
      <c r="E6" s="111">
        <v>31.385492227979274</v>
      </c>
      <c r="F6" s="112">
        <v>31.6734693877551</v>
      </c>
      <c r="G6"/>
      <c r="H6"/>
      <c r="I6"/>
    </row>
    <row r="7" spans="1:9" ht="14.25">
      <c r="A7" s="81"/>
      <c r="B7" s="81"/>
      <c r="C7" s="82" t="s">
        <v>20</v>
      </c>
      <c r="D7" s="113">
        <v>33.79959650302623</v>
      </c>
      <c r="E7" s="57">
        <v>31.02</v>
      </c>
      <c r="F7" s="114">
        <v>23.05263157894737</v>
      </c>
      <c r="G7"/>
      <c r="H7"/>
      <c r="I7"/>
    </row>
    <row r="8" spans="1:9" ht="14.25">
      <c r="A8" s="81"/>
      <c r="B8" s="75" t="s">
        <v>17</v>
      </c>
      <c r="C8" s="75" t="s">
        <v>21</v>
      </c>
      <c r="D8" s="104">
        <v>35.04588796185936</v>
      </c>
      <c r="E8" s="111">
        <v>31.137662337662338</v>
      </c>
      <c r="F8" s="112">
        <v>30.3302752293578</v>
      </c>
      <c r="G8"/>
      <c r="H8"/>
      <c r="I8"/>
    </row>
    <row r="9" spans="1:9" ht="14.25">
      <c r="A9" s="81"/>
      <c r="B9" s="81"/>
      <c r="C9" s="82" t="s">
        <v>20</v>
      </c>
      <c r="D9" s="113">
        <v>36.16087751371115</v>
      </c>
      <c r="E9" s="57">
        <v>34.588235294117645</v>
      </c>
      <c r="F9" s="114">
        <v>28</v>
      </c>
      <c r="G9"/>
      <c r="H9"/>
      <c r="I9"/>
    </row>
    <row r="10" spans="1:9" ht="14.25">
      <c r="A10" s="75">
        <v>2010</v>
      </c>
      <c r="B10" s="75" t="s">
        <v>14</v>
      </c>
      <c r="C10" s="75" t="s">
        <v>21</v>
      </c>
      <c r="D10" s="104">
        <v>35.346529427289525</v>
      </c>
      <c r="E10" s="111">
        <v>33.7123473541384</v>
      </c>
      <c r="F10" s="112">
        <v>40.90551181102362</v>
      </c>
      <c r="G10"/>
      <c r="H10"/>
      <c r="I10"/>
    </row>
    <row r="11" spans="1:9" ht="14.25">
      <c r="A11" s="81"/>
      <c r="B11" s="81"/>
      <c r="C11" s="82" t="s">
        <v>20</v>
      </c>
      <c r="D11" s="113">
        <v>33.724804886325074</v>
      </c>
      <c r="E11" s="57">
        <v>29.107579462102688</v>
      </c>
      <c r="F11" s="114">
        <v>29.076923076923077</v>
      </c>
      <c r="G11"/>
      <c r="H11"/>
      <c r="I11"/>
    </row>
    <row r="12" spans="1:9" ht="14.25">
      <c r="A12" s="81"/>
      <c r="B12" s="75" t="s">
        <v>17</v>
      </c>
      <c r="C12" s="75" t="s">
        <v>21</v>
      </c>
      <c r="D12" s="104">
        <v>35.0249500998004</v>
      </c>
      <c r="E12" s="111">
        <v>34.096858638743456</v>
      </c>
      <c r="F12" s="112">
        <v>36.7891156462585</v>
      </c>
      <c r="G12"/>
      <c r="H12"/>
      <c r="I12"/>
    </row>
    <row r="13" spans="1:9" ht="14.25">
      <c r="A13" s="83"/>
      <c r="B13" s="83"/>
      <c r="C13" s="84" t="s">
        <v>20</v>
      </c>
      <c r="D13" s="115">
        <v>35.84931834489357</v>
      </c>
      <c r="E13" s="116">
        <v>32.66086956521739</v>
      </c>
      <c r="F13" s="117">
        <v>22.22222222222222</v>
      </c>
      <c r="G13"/>
      <c r="H13"/>
      <c r="I13"/>
    </row>
    <row r="14" spans="1:9" ht="14.25">
      <c r="A14"/>
      <c r="B14"/>
      <c r="C14"/>
      <c r="D14"/>
      <c r="E14"/>
      <c r="F14"/>
      <c r="G14"/>
      <c r="H14"/>
      <c r="I14"/>
    </row>
    <row r="15" spans="1:9" ht="14.25">
      <c r="A15"/>
      <c r="B15"/>
      <c r="C15"/>
      <c r="D15"/>
      <c r="E15"/>
      <c r="F15"/>
      <c r="G15"/>
      <c r="H15"/>
      <c r="I15"/>
    </row>
    <row r="16" spans="1:9" ht="14.25">
      <c r="A16"/>
      <c r="B16"/>
      <c r="C16"/>
      <c r="D16"/>
      <c r="E16"/>
      <c r="F16"/>
      <c r="G16"/>
      <c r="H16"/>
      <c r="I16"/>
    </row>
    <row r="17" spans="1:9" ht="14.25">
      <c r="A17"/>
      <c r="B17"/>
      <c r="C17"/>
      <c r="D17"/>
      <c r="E17"/>
      <c r="F17"/>
      <c r="G17"/>
      <c r="H17"/>
      <c r="I17"/>
    </row>
    <row r="18" spans="1:9" ht="14.25">
      <c r="A18"/>
      <c r="B18"/>
      <c r="C18"/>
      <c r="D18"/>
      <c r="E18"/>
      <c r="F18"/>
      <c r="G18"/>
      <c r="H18"/>
      <c r="I18"/>
    </row>
    <row r="19" spans="1:9" ht="14.25">
      <c r="A19"/>
      <c r="B19"/>
      <c r="C19"/>
      <c r="D19"/>
      <c r="E19"/>
      <c r="F19"/>
      <c r="G19"/>
      <c r="H19"/>
      <c r="I19"/>
    </row>
    <row r="20" spans="1:9" ht="14.25">
      <c r="A20"/>
      <c r="B20"/>
      <c r="C20"/>
      <c r="D20"/>
      <c r="E20"/>
      <c r="F20"/>
      <c r="G20"/>
      <c r="H20"/>
      <c r="I20"/>
    </row>
    <row r="21" spans="1:9" ht="14.25">
      <c r="A21"/>
      <c r="B21"/>
      <c r="C21"/>
      <c r="D21"/>
      <c r="E21"/>
      <c r="F21"/>
      <c r="G21"/>
      <c r="H21"/>
      <c r="I21"/>
    </row>
    <row r="22" spans="1:9" ht="14.25">
      <c r="A22"/>
      <c r="B22"/>
      <c r="C22"/>
      <c r="D22"/>
      <c r="E22"/>
      <c r="F22"/>
      <c r="G22"/>
      <c r="H22"/>
      <c r="I22"/>
    </row>
    <row r="23" spans="1:9" ht="14.25">
      <c r="A23"/>
      <c r="B23"/>
      <c r="C23"/>
      <c r="D23"/>
      <c r="E23"/>
      <c r="F23"/>
      <c r="G23"/>
      <c r="H23"/>
      <c r="I23"/>
    </row>
    <row r="24" spans="1:7" ht="14.25">
      <c r="A24"/>
      <c r="B24"/>
      <c r="C24"/>
      <c r="D24"/>
      <c r="E24"/>
      <c r="F24"/>
      <c r="G24"/>
    </row>
    <row r="25" spans="1:7" ht="14.25">
      <c r="A25"/>
      <c r="B25"/>
      <c r="C25"/>
      <c r="D25"/>
      <c r="E25"/>
      <c r="F25"/>
      <c r="G25"/>
    </row>
    <row r="26" spans="1:7" ht="14.25">
      <c r="A26"/>
      <c r="B26"/>
      <c r="C26"/>
      <c r="D26"/>
      <c r="E26"/>
      <c r="F26"/>
      <c r="G26"/>
    </row>
    <row r="27" spans="1:7" ht="14.25">
      <c r="A27"/>
      <c r="B27"/>
      <c r="C27"/>
      <c r="D27"/>
      <c r="E27"/>
      <c r="F27"/>
      <c r="G27"/>
    </row>
    <row r="28" spans="1:7" ht="14.25">
      <c r="A28"/>
      <c r="B28"/>
      <c r="C28"/>
      <c r="D28"/>
      <c r="E28"/>
      <c r="F28"/>
      <c r="G28"/>
    </row>
    <row r="29" spans="1:7" ht="14.25">
      <c r="A29"/>
      <c r="B29"/>
      <c r="C29"/>
      <c r="D29"/>
      <c r="E29"/>
      <c r="F29"/>
      <c r="G29"/>
    </row>
    <row r="30" spans="1:7" ht="14.25">
      <c r="A30"/>
      <c r="B30"/>
      <c r="C30"/>
      <c r="D30"/>
      <c r="E30"/>
      <c r="F30"/>
      <c r="G30"/>
    </row>
    <row r="31" spans="1:7" ht="14.25">
      <c r="A31"/>
      <c r="B31"/>
      <c r="C31"/>
      <c r="D31"/>
      <c r="E31"/>
      <c r="F31"/>
      <c r="G31"/>
    </row>
    <row r="32" spans="1:7" ht="14.25">
      <c r="A32"/>
      <c r="B32"/>
      <c r="C32"/>
      <c r="D32"/>
      <c r="E32"/>
      <c r="F32"/>
      <c r="G32"/>
    </row>
    <row r="33" spans="1:7" ht="14.25">
      <c r="A33"/>
      <c r="B33"/>
      <c r="C33"/>
      <c r="D33"/>
      <c r="E33"/>
      <c r="F33"/>
      <c r="G33"/>
    </row>
    <row r="34" spans="1:7" ht="14.25">
      <c r="A34"/>
      <c r="B34"/>
      <c r="C34"/>
      <c r="D34"/>
      <c r="E34"/>
      <c r="F34"/>
      <c r="G34"/>
    </row>
    <row r="35" spans="1:7" ht="14.25">
      <c r="A35"/>
      <c r="B35"/>
      <c r="C35"/>
      <c r="D35"/>
      <c r="E35"/>
      <c r="F35"/>
      <c r="G35"/>
    </row>
    <row r="36" spans="1:7" ht="14.25">
      <c r="A36"/>
      <c r="B36"/>
      <c r="C36"/>
      <c r="D36"/>
      <c r="E36"/>
      <c r="F36"/>
      <c r="G36"/>
    </row>
    <row r="37" spans="1:7" ht="14.25">
      <c r="A37"/>
      <c r="B37"/>
      <c r="C37"/>
      <c r="D37"/>
      <c r="E37"/>
      <c r="F37"/>
      <c r="G37"/>
    </row>
    <row r="38" spans="1:7" ht="14.25">
      <c r="A38"/>
      <c r="B38"/>
      <c r="C38"/>
      <c r="D38"/>
      <c r="E38"/>
      <c r="F38"/>
      <c r="G38"/>
    </row>
    <row r="39" spans="1:7" ht="14.25">
      <c r="A39"/>
      <c r="B39"/>
      <c r="C39"/>
      <c r="D39"/>
      <c r="E39"/>
      <c r="F39"/>
      <c r="G39"/>
    </row>
    <row r="40" spans="1:7" ht="14.25">
      <c r="A40"/>
      <c r="B40"/>
      <c r="C40"/>
      <c r="D40"/>
      <c r="E40"/>
      <c r="F40"/>
      <c r="G40"/>
    </row>
    <row r="41" spans="1:7" ht="14.25">
      <c r="A41"/>
      <c r="B41"/>
      <c r="C41"/>
      <c r="D41"/>
      <c r="E41"/>
      <c r="F41"/>
      <c r="G41"/>
    </row>
  </sheetData>
  <sheetProtection password="9108" sheet="1" objects="1" scenarios="1" pivotTables="0"/>
  <mergeCells count="1">
    <mergeCell ref="A2:F2"/>
  </mergeCells>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xl/worksheets/sheet2.xml><?xml version="1.0" encoding="utf-8"?>
<worksheet xmlns="http://schemas.openxmlformats.org/spreadsheetml/2006/main" xmlns:r="http://schemas.openxmlformats.org/officeDocument/2006/relationships">
  <sheetPr>
    <tabColor rgb="FFFF0000"/>
  </sheetPr>
  <dimension ref="A1:H21"/>
  <sheetViews>
    <sheetView showGridLines="0" view="pageLayout" workbookViewId="0" topLeftCell="A1">
      <selection activeCell="A2" sqref="A2"/>
    </sheetView>
  </sheetViews>
  <sheetFormatPr defaultColWidth="9.140625" defaultRowHeight="21" customHeight="1"/>
  <cols>
    <col min="1" max="1" width="16.00390625" style="9" customWidth="1"/>
    <col min="2" max="2" width="82.7109375" style="2" customWidth="1"/>
    <col min="3" max="3" width="5.00390625" style="2" customWidth="1"/>
    <col min="4" max="16384" width="9.140625" style="2" customWidth="1"/>
  </cols>
  <sheetData>
    <row r="1" spans="1:2" ht="15" thickBot="1">
      <c r="A1" s="27"/>
      <c r="B1" s="28"/>
    </row>
    <row r="2" spans="1:8" ht="32.25" customHeight="1">
      <c r="A2" s="64" t="s">
        <v>3</v>
      </c>
      <c r="B2" s="59" t="s">
        <v>59</v>
      </c>
      <c r="C2" s="3"/>
      <c r="D2" s="3"/>
      <c r="E2" s="3"/>
      <c r="F2" s="3"/>
      <c r="G2" s="3"/>
      <c r="H2" s="3"/>
    </row>
    <row r="3" spans="1:4" ht="72">
      <c r="A3" s="23" t="s">
        <v>4</v>
      </c>
      <c r="B3" s="24" t="s">
        <v>57</v>
      </c>
      <c r="D3" s="3"/>
    </row>
    <row r="4" spans="1:4" ht="34.5" customHeight="1">
      <c r="A4" s="23" t="s">
        <v>12</v>
      </c>
      <c r="B4" s="24" t="s">
        <v>19</v>
      </c>
      <c r="D4" s="3"/>
    </row>
    <row r="5" spans="1:4" ht="34.5" customHeight="1">
      <c r="A5" s="25" t="s">
        <v>43</v>
      </c>
      <c r="B5" s="24" t="s">
        <v>42</v>
      </c>
      <c r="D5" s="3"/>
    </row>
    <row r="6" spans="1:4" ht="35.25" customHeight="1">
      <c r="A6" s="23" t="s">
        <v>28</v>
      </c>
      <c r="B6" s="24" t="s">
        <v>46</v>
      </c>
      <c r="D6" s="3"/>
    </row>
    <row r="7" spans="1:4" ht="35.25" customHeight="1">
      <c r="A7" s="23" t="s">
        <v>24</v>
      </c>
      <c r="B7" s="24" t="s">
        <v>23</v>
      </c>
      <c r="D7" s="3"/>
    </row>
    <row r="8" spans="1:4" ht="33.75" customHeight="1">
      <c r="A8" s="23" t="s">
        <v>13</v>
      </c>
      <c r="B8" s="24" t="s">
        <v>47</v>
      </c>
      <c r="D8" s="3"/>
    </row>
    <row r="9" spans="1:8" ht="36" customHeight="1">
      <c r="A9" s="23" t="s">
        <v>29</v>
      </c>
      <c r="B9" s="24" t="s">
        <v>31</v>
      </c>
      <c r="D9" s="4"/>
      <c r="E9" s="4"/>
      <c r="F9" s="4"/>
      <c r="G9" s="4"/>
      <c r="H9" s="4"/>
    </row>
    <row r="10" spans="1:8" ht="19.5" customHeight="1">
      <c r="A10" s="23" t="s">
        <v>30</v>
      </c>
      <c r="B10" s="24" t="s">
        <v>27</v>
      </c>
      <c r="D10" s="4"/>
      <c r="E10" s="4"/>
      <c r="F10" s="4"/>
      <c r="G10" s="4"/>
      <c r="H10" s="4"/>
    </row>
    <row r="11" spans="1:8" ht="14.25">
      <c r="A11" s="25" t="s">
        <v>44</v>
      </c>
      <c r="B11" s="24" t="s">
        <v>41</v>
      </c>
      <c r="D11" s="4"/>
      <c r="E11" s="4"/>
      <c r="F11" s="4"/>
      <c r="G11" s="4"/>
      <c r="H11" s="4"/>
    </row>
    <row r="12" spans="1:8" ht="14.25">
      <c r="A12" s="25" t="s">
        <v>45</v>
      </c>
      <c r="B12" s="24" t="s">
        <v>48</v>
      </c>
      <c r="D12" s="4"/>
      <c r="E12" s="4"/>
      <c r="F12" s="4"/>
      <c r="G12" s="4"/>
      <c r="H12" s="4"/>
    </row>
    <row r="13" spans="1:2" ht="14.25">
      <c r="A13" s="23" t="s">
        <v>32</v>
      </c>
      <c r="B13" s="24" t="s">
        <v>38</v>
      </c>
    </row>
    <row r="14" spans="1:2" ht="14.25">
      <c r="A14" s="23" t="s">
        <v>33</v>
      </c>
      <c r="B14" s="24" t="s">
        <v>6</v>
      </c>
    </row>
    <row r="15" spans="1:2" ht="14.25">
      <c r="A15" s="23" t="s">
        <v>34</v>
      </c>
      <c r="B15" s="24" t="s">
        <v>39</v>
      </c>
    </row>
    <row r="16" spans="1:2" ht="14.25">
      <c r="A16" s="23" t="s">
        <v>35</v>
      </c>
      <c r="B16" s="24" t="s">
        <v>6</v>
      </c>
    </row>
    <row r="17" spans="1:2" ht="14.25">
      <c r="A17" s="23" t="s">
        <v>36</v>
      </c>
      <c r="B17" s="24" t="s">
        <v>40</v>
      </c>
    </row>
    <row r="18" spans="1:2" ht="14.25">
      <c r="A18" s="23" t="s">
        <v>37</v>
      </c>
      <c r="B18" s="24" t="s">
        <v>6</v>
      </c>
    </row>
    <row r="19" spans="1:4" ht="144">
      <c r="A19" s="60" t="s">
        <v>5</v>
      </c>
      <c r="B19" s="61" t="s">
        <v>58</v>
      </c>
      <c r="D19" s="3"/>
    </row>
    <row r="20" spans="1:4" ht="288" customHeight="1">
      <c r="A20" s="62"/>
      <c r="B20" s="63" t="s">
        <v>60</v>
      </c>
      <c r="D20" s="3"/>
    </row>
    <row r="21" spans="1:2" ht="42.75">
      <c r="A21" s="26" t="s">
        <v>55</v>
      </c>
      <c r="B21" s="24" t="s">
        <v>56</v>
      </c>
    </row>
  </sheetData>
  <sheetProtection password="9108" sheet="1" objects="1" scenarios="1"/>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xl/worksheets/sheet3.xml><?xml version="1.0" encoding="utf-8"?>
<worksheet xmlns="http://schemas.openxmlformats.org/spreadsheetml/2006/main" xmlns:r="http://schemas.openxmlformats.org/officeDocument/2006/relationships">
  <sheetPr>
    <tabColor theme="0"/>
  </sheetPr>
  <dimension ref="A2:K16"/>
  <sheetViews>
    <sheetView showGridLines="0" view="pageLayout" workbookViewId="0" topLeftCell="A1">
      <selection activeCell="E13" sqref="E13"/>
    </sheetView>
  </sheetViews>
  <sheetFormatPr defaultColWidth="9.140625" defaultRowHeight="15"/>
  <cols>
    <col min="1" max="1" width="15.140625" style="0" customWidth="1"/>
    <col min="2" max="2" width="17.00390625" style="0" customWidth="1"/>
    <col min="3" max="3" width="15.140625" style="0" customWidth="1"/>
    <col min="4" max="6" width="17.00390625" style="0" customWidth="1"/>
    <col min="7" max="7" width="19.7109375" style="0" bestFit="1" customWidth="1"/>
  </cols>
  <sheetData>
    <row r="1" s="2" customFormat="1" ht="15" thickBot="1"/>
    <row r="2" spans="1:6" s="6" customFormat="1" ht="27.75" customHeight="1">
      <c r="A2" s="118" t="str">
        <f>CONCATENATE("Table 1. Number of Users, Total Days Supplied, and Number of Dispensings by Year, Sex, and Age Group: ",B4," ")</f>
        <v>Table 1. Number of Users, Total Days Supplied, and Number of Dispensings by Year, Sex, and Age Group: USTEKINUMAB </v>
      </c>
      <c r="B2" s="119"/>
      <c r="C2" s="119"/>
      <c r="D2" s="119"/>
      <c r="E2" s="119"/>
      <c r="F2" s="120"/>
    </row>
    <row r="3" spans="1:6" s="6" customFormat="1" ht="4.5" customHeight="1">
      <c r="A3" s="33"/>
      <c r="B3" s="48"/>
      <c r="C3" s="22"/>
      <c r="D3" s="22"/>
      <c r="E3" s="22"/>
      <c r="F3" s="34"/>
    </row>
    <row r="4" spans="1:11" ht="14.25">
      <c r="A4" s="95" t="s">
        <v>11</v>
      </c>
      <c r="B4" s="86" t="s">
        <v>18</v>
      </c>
      <c r="C4" s="121" t="s">
        <v>25</v>
      </c>
      <c r="D4" s="121"/>
      <c r="E4" s="121"/>
      <c r="F4" s="121"/>
      <c r="G4" s="9"/>
      <c r="H4" s="9"/>
      <c r="I4" s="9"/>
      <c r="J4" s="9"/>
      <c r="K4" s="9"/>
    </row>
    <row r="5" spans="1:6" ht="14.25">
      <c r="A5" s="5"/>
      <c r="B5" s="10"/>
      <c r="C5" s="10"/>
      <c r="D5" s="10"/>
      <c r="E5" s="122"/>
      <c r="F5" s="123"/>
    </row>
    <row r="6" spans="1:6" ht="14.25">
      <c r="A6" s="75"/>
      <c r="B6" s="76"/>
      <c r="C6" s="76"/>
      <c r="D6" s="77" t="s">
        <v>8</v>
      </c>
      <c r="E6" s="76"/>
      <c r="F6" s="78"/>
    </row>
    <row r="7" spans="1:6" ht="14.25">
      <c r="A7" s="77" t="s">
        <v>2</v>
      </c>
      <c r="B7" s="77" t="s">
        <v>1</v>
      </c>
      <c r="C7" s="77" t="s">
        <v>0</v>
      </c>
      <c r="D7" s="75" t="s">
        <v>22</v>
      </c>
      <c r="E7" s="79" t="s">
        <v>9</v>
      </c>
      <c r="F7" s="80" t="s">
        <v>10</v>
      </c>
    </row>
    <row r="8" spans="1:6" ht="14.25">
      <c r="A8" s="75">
        <v>2009</v>
      </c>
      <c r="B8" s="75" t="s">
        <v>14</v>
      </c>
      <c r="C8" s="75" t="s">
        <v>21</v>
      </c>
      <c r="D8" s="87">
        <v>70</v>
      </c>
      <c r="E8" s="88">
        <v>3104</v>
      </c>
      <c r="F8" s="89">
        <v>98</v>
      </c>
    </row>
    <row r="9" spans="1:6" ht="14.25">
      <c r="A9" s="81"/>
      <c r="B9" s="81"/>
      <c r="C9" s="82" t="s">
        <v>20</v>
      </c>
      <c r="D9" s="90">
        <v>9</v>
      </c>
      <c r="E9" s="7">
        <v>438</v>
      </c>
      <c r="F9" s="91">
        <v>19</v>
      </c>
    </row>
    <row r="10" spans="1:6" ht="14.25">
      <c r="A10" s="81"/>
      <c r="B10" s="75" t="s">
        <v>17</v>
      </c>
      <c r="C10" s="75" t="s">
        <v>21</v>
      </c>
      <c r="D10" s="87">
        <v>77</v>
      </c>
      <c r="E10" s="88">
        <v>3306</v>
      </c>
      <c r="F10" s="89">
        <v>109</v>
      </c>
    </row>
    <row r="11" spans="1:6" ht="14.25">
      <c r="A11" s="81"/>
      <c r="B11" s="81"/>
      <c r="C11" s="82" t="s">
        <v>20</v>
      </c>
      <c r="D11" s="90">
        <v>5</v>
      </c>
      <c r="E11" s="7">
        <v>140</v>
      </c>
      <c r="F11" s="91">
        <v>5</v>
      </c>
    </row>
    <row r="12" spans="1:6" ht="14.25">
      <c r="A12" s="75">
        <v>2010</v>
      </c>
      <c r="B12" s="75" t="s">
        <v>14</v>
      </c>
      <c r="C12" s="75" t="s">
        <v>21</v>
      </c>
      <c r="D12" s="87">
        <v>87</v>
      </c>
      <c r="E12" s="88">
        <v>5195</v>
      </c>
      <c r="F12" s="89">
        <v>127</v>
      </c>
    </row>
    <row r="13" spans="1:6" ht="14.25">
      <c r="A13" s="81"/>
      <c r="B13" s="81"/>
      <c r="C13" s="82" t="s">
        <v>20</v>
      </c>
      <c r="D13" s="90">
        <v>12</v>
      </c>
      <c r="E13" s="7">
        <v>756</v>
      </c>
      <c r="F13" s="91">
        <v>26</v>
      </c>
    </row>
    <row r="14" spans="1:6" ht="14.25">
      <c r="A14" s="81"/>
      <c r="B14" s="75" t="s">
        <v>17</v>
      </c>
      <c r="C14" s="75" t="s">
        <v>21</v>
      </c>
      <c r="D14" s="87">
        <v>101</v>
      </c>
      <c r="E14" s="88">
        <v>5408</v>
      </c>
      <c r="F14" s="89">
        <v>147</v>
      </c>
    </row>
    <row r="15" spans="1:6" ht="14.25">
      <c r="A15" s="83"/>
      <c r="B15" s="83"/>
      <c r="C15" s="84" t="s">
        <v>20</v>
      </c>
      <c r="D15" s="92">
        <v>6</v>
      </c>
      <c r="E15" s="93">
        <v>200</v>
      </c>
      <c r="F15" s="94">
        <v>9</v>
      </c>
    </row>
    <row r="16" spans="4:6" ht="14.25">
      <c r="D16" s="7"/>
      <c r="E16" s="7"/>
      <c r="F16" s="7"/>
    </row>
  </sheetData>
  <sheetProtection password="9108" sheet="1" objects="1" scenarios="1" pivotTables="0"/>
  <mergeCells count="3">
    <mergeCell ref="A2:F2"/>
    <mergeCell ref="C4:F4"/>
    <mergeCell ref="E5:F5"/>
  </mergeCells>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xl/worksheets/sheet4.xml><?xml version="1.0" encoding="utf-8"?>
<worksheet xmlns="http://schemas.openxmlformats.org/spreadsheetml/2006/main" xmlns:r="http://schemas.openxmlformats.org/officeDocument/2006/relationships">
  <sheetPr>
    <tabColor theme="0"/>
  </sheetPr>
  <dimension ref="A1:F15"/>
  <sheetViews>
    <sheetView showGridLines="0" view="pageLayout" workbookViewId="0" topLeftCell="A1">
      <selection activeCell="D12" sqref="D12"/>
    </sheetView>
  </sheetViews>
  <sheetFormatPr defaultColWidth="9.140625" defaultRowHeight="15"/>
  <cols>
    <col min="1" max="2" width="17.140625" style="0" customWidth="1"/>
    <col min="3" max="3" width="31.57421875" style="0" customWidth="1"/>
    <col min="4" max="4" width="30.7109375" style="0" customWidth="1"/>
    <col min="5" max="5" width="12.28125" style="0" customWidth="1"/>
    <col min="6" max="6" width="14.00390625" style="0" customWidth="1"/>
    <col min="7" max="7" width="11.140625" style="0" bestFit="1" customWidth="1"/>
  </cols>
  <sheetData>
    <row r="1" spans="1:4" s="2" customFormat="1" ht="15" thickBot="1">
      <c r="A1" s="32"/>
      <c r="B1" s="32"/>
      <c r="C1" s="32"/>
      <c r="D1" s="32"/>
    </row>
    <row r="2" spans="1:4" s="2" customFormat="1" ht="15" customHeight="1">
      <c r="A2" s="124" t="str">
        <f>CONCATENATE("Table 2. Prevalence Rate (Users per 1,000 Enrollees) by Year, Sex, and Age Group:  ",B4,"")</f>
        <v>Table 2. Prevalence Rate (Users per 1,000 Enrollees) by Year, Sex, and Age Group:  DRONEDARONE HYDROCHLORIDE</v>
      </c>
      <c r="B2" s="125"/>
      <c r="C2" s="125"/>
      <c r="D2" s="126"/>
    </row>
    <row r="3" spans="1:4" s="2" customFormat="1" ht="4.5" customHeight="1">
      <c r="A3" s="40"/>
      <c r="B3" s="13"/>
      <c r="C3" s="13"/>
      <c r="D3" s="41"/>
    </row>
    <row r="4" spans="1:6" ht="28.5">
      <c r="A4" s="49" t="s">
        <v>11</v>
      </c>
      <c r="B4" s="103" t="s">
        <v>16</v>
      </c>
      <c r="C4" s="127" t="s">
        <v>25</v>
      </c>
      <c r="D4" s="128"/>
      <c r="E4" s="21"/>
      <c r="F4" s="21"/>
    </row>
    <row r="5" spans="1:6" ht="14.25">
      <c r="A5" s="29"/>
      <c r="B5" s="30"/>
      <c r="C5" s="31"/>
      <c r="D5" s="50"/>
      <c r="E5" s="21"/>
      <c r="F5" s="21"/>
    </row>
    <row r="6" spans="1:4" ht="14.25">
      <c r="A6" s="77" t="s">
        <v>75</v>
      </c>
      <c r="B6" s="102"/>
      <c r="C6" s="76"/>
      <c r="D6" s="101"/>
    </row>
    <row r="7" spans="1:4" ht="14.25">
      <c r="A7" s="77" t="s">
        <v>2</v>
      </c>
      <c r="B7" s="77" t="s">
        <v>1</v>
      </c>
      <c r="C7" s="77" t="s">
        <v>0</v>
      </c>
      <c r="D7" s="97" t="s">
        <v>7</v>
      </c>
    </row>
    <row r="8" spans="1:4" ht="14.25">
      <c r="A8" s="75">
        <v>2009</v>
      </c>
      <c r="B8" s="75" t="s">
        <v>14</v>
      </c>
      <c r="C8" s="75" t="s">
        <v>21</v>
      </c>
      <c r="D8" s="98">
        <v>0.02469964274803886</v>
      </c>
    </row>
    <row r="9" spans="1:4" ht="14.25">
      <c r="A9" s="81"/>
      <c r="B9" s="81"/>
      <c r="C9" s="82" t="s">
        <v>20</v>
      </c>
      <c r="D9" s="99">
        <v>0.23788863564903673</v>
      </c>
    </row>
    <row r="10" spans="1:4" ht="14.25">
      <c r="A10" s="81"/>
      <c r="B10" s="75" t="s">
        <v>17</v>
      </c>
      <c r="C10" s="75" t="s">
        <v>21</v>
      </c>
      <c r="D10" s="98">
        <v>0.06488097444931104</v>
      </c>
    </row>
    <row r="11" spans="1:4" ht="14.25">
      <c r="A11" s="81"/>
      <c r="B11" s="81"/>
      <c r="C11" s="82" t="s">
        <v>20</v>
      </c>
      <c r="D11" s="99">
        <v>0.36169812154079684</v>
      </c>
    </row>
    <row r="12" spans="1:4" ht="14.25">
      <c r="A12" s="75">
        <v>2010</v>
      </c>
      <c r="B12" s="75" t="s">
        <v>14</v>
      </c>
      <c r="C12" s="75" t="s">
        <v>21</v>
      </c>
      <c r="D12" s="98">
        <v>0.10855297954843397</v>
      </c>
    </row>
    <row r="13" spans="1:4" ht="14.25">
      <c r="A13" s="81"/>
      <c r="B13" s="81"/>
      <c r="C13" s="82" t="s">
        <v>20</v>
      </c>
      <c r="D13" s="99">
        <v>1.7642074608582</v>
      </c>
    </row>
    <row r="14" spans="1:4" ht="14.25">
      <c r="A14" s="81"/>
      <c r="B14" s="75" t="s">
        <v>17</v>
      </c>
      <c r="C14" s="75" t="s">
        <v>21</v>
      </c>
      <c r="D14" s="98">
        <v>0.257393964003222</v>
      </c>
    </row>
    <row r="15" spans="1:4" ht="14.25">
      <c r="A15" s="83"/>
      <c r="B15" s="83"/>
      <c r="C15" s="84" t="s">
        <v>20</v>
      </c>
      <c r="D15" s="100">
        <v>2.3764778611396706</v>
      </c>
    </row>
  </sheetData>
  <sheetProtection password="9108" sheet="1" objects="1" scenarios="1" pivotTables="0"/>
  <mergeCells count="2">
    <mergeCell ref="A2:D2"/>
    <mergeCell ref="C4:D4"/>
  </mergeCells>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xl/worksheets/sheet5.xml><?xml version="1.0" encoding="utf-8"?>
<worksheet xmlns="http://schemas.openxmlformats.org/spreadsheetml/2006/main" xmlns:r="http://schemas.openxmlformats.org/officeDocument/2006/relationships">
  <sheetPr>
    <tabColor theme="0"/>
  </sheetPr>
  <dimension ref="A2:L74"/>
  <sheetViews>
    <sheetView showGridLines="0" view="pageLayout" workbookViewId="0" topLeftCell="A1">
      <selection activeCell="D13" sqref="D13"/>
    </sheetView>
  </sheetViews>
  <sheetFormatPr defaultColWidth="9.140625" defaultRowHeight="15"/>
  <cols>
    <col min="1" max="2" width="17.8515625" style="2" customWidth="1"/>
    <col min="3" max="3" width="27.28125" style="2" customWidth="1"/>
    <col min="4" max="4" width="27.28125" style="11" customWidth="1"/>
    <col min="5" max="5" width="11.00390625" style="2" customWidth="1"/>
    <col min="6" max="16384" width="9.140625" style="2" customWidth="1"/>
  </cols>
  <sheetData>
    <row r="1" ht="15" thickBot="1"/>
    <row r="2" spans="1:4" ht="15" customHeight="1">
      <c r="A2" s="15" t="str">
        <f>CONCATENATE("Table 3. Days Supplied per User by Year, Sex, and Age Group:  ",B4,"")</f>
        <v>Table 3. Days Supplied per User by Year, Sex, and Age Group:  DRONEDARONE HYDROCHLORIDE</v>
      </c>
      <c r="B2" s="16"/>
      <c r="C2" s="16"/>
      <c r="D2" s="14"/>
    </row>
    <row r="3" spans="1:4" ht="4.5" customHeight="1" thickBot="1">
      <c r="A3" s="38"/>
      <c r="B3" s="51"/>
      <c r="C3" s="46"/>
      <c r="D3" s="47"/>
    </row>
    <row r="4" spans="1:12" ht="28.5">
      <c r="A4" s="95" t="s">
        <v>11</v>
      </c>
      <c r="B4" s="105" t="s">
        <v>16</v>
      </c>
      <c r="C4" s="129" t="s">
        <v>25</v>
      </c>
      <c r="D4" s="130"/>
      <c r="E4" s="8"/>
      <c r="F4" s="8"/>
      <c r="G4" s="8"/>
      <c r="H4" s="8"/>
      <c r="I4" s="8"/>
      <c r="J4" s="8"/>
      <c r="K4" s="8"/>
      <c r="L4" s="8"/>
    </row>
    <row r="5" spans="1:4" ht="14.25">
      <c r="A5" s="5"/>
      <c r="B5" s="10"/>
      <c r="C5" s="122"/>
      <c r="D5" s="123"/>
    </row>
    <row r="6" spans="1:9" ht="14.25">
      <c r="A6" s="77" t="s">
        <v>76</v>
      </c>
      <c r="B6" s="76"/>
      <c r="C6" s="76"/>
      <c r="D6" s="97"/>
      <c r="E6"/>
      <c r="F6"/>
      <c r="G6"/>
      <c r="H6"/>
      <c r="I6"/>
    </row>
    <row r="7" spans="1:9" ht="14.25">
      <c r="A7" s="77" t="s">
        <v>2</v>
      </c>
      <c r="B7" s="77" t="s">
        <v>1</v>
      </c>
      <c r="C7" s="77" t="s">
        <v>0</v>
      </c>
      <c r="D7" s="96" t="s">
        <v>7</v>
      </c>
      <c r="E7"/>
      <c r="F7"/>
      <c r="G7"/>
      <c r="H7"/>
      <c r="I7"/>
    </row>
    <row r="8" spans="1:9" ht="14.25">
      <c r="A8" s="75">
        <v>2009</v>
      </c>
      <c r="B8" s="75" t="s">
        <v>14</v>
      </c>
      <c r="C8" s="75" t="s">
        <v>21</v>
      </c>
      <c r="D8" s="107">
        <v>77.6858108108108</v>
      </c>
      <c r="E8"/>
      <c r="F8"/>
      <c r="G8"/>
      <c r="H8"/>
      <c r="I8"/>
    </row>
    <row r="9" spans="1:9" ht="14.25">
      <c r="A9" s="81"/>
      <c r="B9" s="81"/>
      <c r="C9" s="82" t="s">
        <v>20</v>
      </c>
      <c r="D9" s="106">
        <v>70</v>
      </c>
      <c r="E9"/>
      <c r="F9"/>
      <c r="G9"/>
      <c r="H9"/>
      <c r="I9"/>
    </row>
    <row r="10" spans="1:9" ht="14.25">
      <c r="A10" s="81"/>
      <c r="B10" s="75" t="s">
        <v>17</v>
      </c>
      <c r="C10" s="75" t="s">
        <v>21</v>
      </c>
      <c r="D10" s="107">
        <v>77.07339449541284</v>
      </c>
      <c r="E10"/>
      <c r="F10"/>
      <c r="G10"/>
      <c r="H10"/>
      <c r="I10"/>
    </row>
    <row r="11" spans="1:9" ht="14.25">
      <c r="A11" s="81"/>
      <c r="B11" s="81"/>
      <c r="C11" s="82" t="s">
        <v>20</v>
      </c>
      <c r="D11" s="106">
        <v>76.27249357326478</v>
      </c>
      <c r="E11"/>
      <c r="F11"/>
      <c r="G11"/>
      <c r="H11"/>
      <c r="I11"/>
    </row>
    <row r="12" spans="1:9" ht="14.25">
      <c r="A12" s="75">
        <v>2010</v>
      </c>
      <c r="B12" s="75" t="s">
        <v>14</v>
      </c>
      <c r="C12" s="75" t="s">
        <v>21</v>
      </c>
      <c r="D12" s="107">
        <v>126.586011342155</v>
      </c>
      <c r="E12"/>
      <c r="F12"/>
      <c r="G12"/>
      <c r="H12"/>
      <c r="I12"/>
    </row>
    <row r="13" spans="1:9" ht="14.25">
      <c r="A13" s="81"/>
      <c r="B13" s="81"/>
      <c r="C13" s="82" t="s">
        <v>20</v>
      </c>
      <c r="D13" s="106">
        <v>119.98430583501006</v>
      </c>
      <c r="E13"/>
      <c r="F13"/>
      <c r="G13"/>
      <c r="H13"/>
      <c r="I13"/>
    </row>
    <row r="14" spans="1:9" ht="14.25">
      <c r="A14" s="81"/>
      <c r="B14" s="75" t="s">
        <v>17</v>
      </c>
      <c r="C14" s="75" t="s">
        <v>21</v>
      </c>
      <c r="D14" s="107">
        <v>126.59519038076152</v>
      </c>
      <c r="E14"/>
      <c r="F14"/>
      <c r="G14"/>
      <c r="H14"/>
      <c r="I14"/>
    </row>
    <row r="15" spans="1:9" ht="14.25">
      <c r="A15" s="83"/>
      <c r="B15" s="83"/>
      <c r="C15" s="84" t="s">
        <v>20</v>
      </c>
      <c r="D15" s="108">
        <v>127.21069382558879</v>
      </c>
      <c r="E15"/>
      <c r="F15"/>
      <c r="G15"/>
      <c r="H15"/>
      <c r="I15"/>
    </row>
    <row r="16" spans="1:5" ht="14.25">
      <c r="A16"/>
      <c r="B16"/>
      <c r="C16"/>
      <c r="D16"/>
      <c r="E16"/>
    </row>
    <row r="17" spans="1:5" ht="14.25">
      <c r="A17"/>
      <c r="B17"/>
      <c r="C17"/>
      <c r="E17"/>
    </row>
    <row r="18" spans="1:5" ht="14.25">
      <c r="A18"/>
      <c r="B18"/>
      <c r="C18"/>
      <c r="E18"/>
    </row>
    <row r="19" spans="1:5" ht="14.25">
      <c r="A19"/>
      <c r="B19"/>
      <c r="C19"/>
      <c r="E19"/>
    </row>
    <row r="20" spans="1:5" ht="14.25">
      <c r="A20"/>
      <c r="B20"/>
      <c r="C20"/>
      <c r="E20"/>
    </row>
    <row r="21" spans="1:5" ht="14.25">
      <c r="A21"/>
      <c r="B21"/>
      <c r="C21"/>
      <c r="E21"/>
    </row>
    <row r="22" spans="1:5" ht="14.25">
      <c r="A22"/>
      <c r="B22"/>
      <c r="C22"/>
      <c r="E22"/>
    </row>
    <row r="23" spans="1:3" ht="14.25">
      <c r="A23"/>
      <c r="B23"/>
      <c r="C23"/>
    </row>
    <row r="24" spans="1:3" ht="14.25">
      <c r="A24"/>
      <c r="B24"/>
      <c r="C24"/>
    </row>
    <row r="25" spans="1:3" ht="14.25">
      <c r="A25"/>
      <c r="B25"/>
      <c r="C25"/>
    </row>
    <row r="26" spans="1:3" ht="14.25">
      <c r="A26"/>
      <c r="B26"/>
      <c r="C26"/>
    </row>
    <row r="27" spans="1:3" ht="14.25">
      <c r="A27"/>
      <c r="B27"/>
      <c r="C27"/>
    </row>
    <row r="28" spans="1:3" ht="14.25">
      <c r="A28"/>
      <c r="B28"/>
      <c r="C28"/>
    </row>
    <row r="29" spans="1:3" ht="14.25">
      <c r="A29"/>
      <c r="B29"/>
      <c r="C29"/>
    </row>
    <row r="30" spans="1:3" ht="14.25">
      <c r="A30"/>
      <c r="B30"/>
      <c r="C30"/>
    </row>
    <row r="31" spans="1:3" ht="14.25">
      <c r="A31"/>
      <c r="B31"/>
      <c r="C31"/>
    </row>
    <row r="32" spans="1:3" ht="14.25">
      <c r="A32"/>
      <c r="B32"/>
      <c r="C32"/>
    </row>
    <row r="33" spans="1:3" ht="14.25">
      <c r="A33"/>
      <c r="B33"/>
      <c r="C33"/>
    </row>
    <row r="34" spans="1:3" ht="14.25">
      <c r="A34"/>
      <c r="B34"/>
      <c r="C34"/>
    </row>
    <row r="35" spans="1:3" ht="14.25">
      <c r="A35"/>
      <c r="B35"/>
      <c r="C35"/>
    </row>
    <row r="36" spans="1:3" ht="14.25">
      <c r="A36"/>
      <c r="B36"/>
      <c r="C36"/>
    </row>
    <row r="37" spans="1:3" ht="14.25">
      <c r="A37"/>
      <c r="B37"/>
      <c r="C37"/>
    </row>
    <row r="38" spans="1:3" ht="14.25">
      <c r="A38"/>
      <c r="B38"/>
      <c r="C38"/>
    </row>
    <row r="39" spans="1:3" ht="14.25">
      <c r="A39"/>
      <c r="B39"/>
      <c r="C39"/>
    </row>
    <row r="40" spans="1:3" ht="14.25">
      <c r="A40"/>
      <c r="B40"/>
      <c r="C40"/>
    </row>
    <row r="41" spans="1:3" ht="14.25">
      <c r="A41"/>
      <c r="B41"/>
      <c r="C41"/>
    </row>
    <row r="42" spans="1:3" ht="14.25">
      <c r="A42"/>
      <c r="B42"/>
      <c r="C42"/>
    </row>
    <row r="43" spans="1:3" ht="14.25">
      <c r="A43"/>
      <c r="B43"/>
      <c r="C43"/>
    </row>
    <row r="44" spans="1:3" ht="14.25">
      <c r="A44"/>
      <c r="B44"/>
      <c r="C44"/>
    </row>
    <row r="45" spans="1:3" ht="14.25">
      <c r="A45"/>
      <c r="B45"/>
      <c r="C45"/>
    </row>
    <row r="46" spans="1:3" ht="14.25">
      <c r="A46"/>
      <c r="B46"/>
      <c r="C46"/>
    </row>
    <row r="47" spans="1:3" ht="14.25">
      <c r="A47"/>
      <c r="B47"/>
      <c r="C47"/>
    </row>
    <row r="48" spans="1:3" ht="14.25">
      <c r="A48"/>
      <c r="B48"/>
      <c r="C48"/>
    </row>
    <row r="49" spans="1:3" ht="14.25">
      <c r="A49"/>
      <c r="B49"/>
      <c r="C49"/>
    </row>
    <row r="50" spans="1:3" ht="14.25">
      <c r="A50"/>
      <c r="B50"/>
      <c r="C50"/>
    </row>
    <row r="51" spans="1:3" ht="14.25">
      <c r="A51"/>
      <c r="B51"/>
      <c r="C51"/>
    </row>
    <row r="52" spans="1:3" ht="14.25">
      <c r="A52"/>
      <c r="B52"/>
      <c r="C52"/>
    </row>
    <row r="53" spans="1:3" ht="14.25">
      <c r="A53"/>
      <c r="B53"/>
      <c r="C53"/>
    </row>
    <row r="54" spans="1:3" ht="14.25">
      <c r="A54"/>
      <c r="B54"/>
      <c r="C54"/>
    </row>
    <row r="55" spans="1:3" ht="14.25">
      <c r="A55"/>
      <c r="B55"/>
      <c r="C55"/>
    </row>
    <row r="56" spans="1:3" ht="14.25">
      <c r="A56"/>
      <c r="B56"/>
      <c r="C56"/>
    </row>
    <row r="57" spans="1:3" ht="14.25">
      <c r="A57"/>
      <c r="B57"/>
      <c r="C57"/>
    </row>
    <row r="58" spans="1:3" ht="14.25">
      <c r="A58"/>
      <c r="B58"/>
      <c r="C58"/>
    </row>
    <row r="59" spans="1:3" ht="14.25">
      <c r="A59"/>
      <c r="B59"/>
      <c r="C59"/>
    </row>
    <row r="60" spans="1:3" ht="14.25">
      <c r="A60"/>
      <c r="B60"/>
      <c r="C60"/>
    </row>
    <row r="61" spans="1:3" ht="14.25">
      <c r="A61"/>
      <c r="B61"/>
      <c r="C61"/>
    </row>
    <row r="62" spans="1:3" ht="14.25">
      <c r="A62"/>
      <c r="B62"/>
      <c r="C62"/>
    </row>
    <row r="63" spans="1:3" ht="14.25">
      <c r="A63"/>
      <c r="B63"/>
      <c r="C63"/>
    </row>
    <row r="64" spans="1:3" ht="14.25">
      <c r="A64"/>
      <c r="B64"/>
      <c r="C64"/>
    </row>
    <row r="65" spans="1:3" ht="14.25">
      <c r="A65"/>
      <c r="B65"/>
      <c r="C65"/>
    </row>
    <row r="66" spans="1:3" ht="14.25">
      <c r="A66"/>
      <c r="B66"/>
      <c r="C66"/>
    </row>
    <row r="67" spans="1:3" ht="14.25">
      <c r="A67"/>
      <c r="B67"/>
      <c r="C67"/>
    </row>
    <row r="68" spans="1:3" ht="14.25">
      <c r="A68"/>
      <c r="B68"/>
      <c r="C68"/>
    </row>
    <row r="69" spans="1:3" ht="14.25">
      <c r="A69"/>
      <c r="B69"/>
      <c r="C69"/>
    </row>
    <row r="70" spans="1:3" ht="14.25">
      <c r="A70"/>
      <c r="B70"/>
      <c r="C70"/>
    </row>
    <row r="71" spans="1:3" ht="14.25">
      <c r="A71"/>
      <c r="B71"/>
      <c r="C71"/>
    </row>
    <row r="72" spans="1:3" ht="14.25">
      <c r="A72"/>
      <c r="B72"/>
      <c r="C72"/>
    </row>
    <row r="73" spans="1:3" ht="14.25">
      <c r="A73"/>
      <c r="B73"/>
      <c r="C73"/>
    </row>
    <row r="74" spans="1:3" ht="14.25">
      <c r="A74"/>
      <c r="B74"/>
      <c r="C74"/>
    </row>
  </sheetData>
  <sheetProtection password="9108" sheet="1" objects="1" scenarios="1" pivotTables="0"/>
  <mergeCells count="2">
    <mergeCell ref="C4:D4"/>
    <mergeCell ref="C5:D5"/>
  </mergeCells>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xl/worksheets/sheet6.xml><?xml version="1.0" encoding="utf-8"?>
<worksheet xmlns="http://schemas.openxmlformats.org/spreadsheetml/2006/main" xmlns:r="http://schemas.openxmlformats.org/officeDocument/2006/relationships">
  <sheetPr>
    <tabColor theme="0"/>
  </sheetPr>
  <dimension ref="A1:D16"/>
  <sheetViews>
    <sheetView showGridLines="0" view="pageLayout" workbookViewId="0" topLeftCell="A1">
      <selection activeCell="D12" sqref="D12"/>
    </sheetView>
  </sheetViews>
  <sheetFormatPr defaultColWidth="9.140625" defaultRowHeight="15"/>
  <cols>
    <col min="1" max="2" width="17.00390625" style="0" customWidth="1"/>
    <col min="3" max="3" width="17.28125" style="0" customWidth="1"/>
    <col min="4" max="4" width="26.57421875" style="11" customWidth="1"/>
    <col min="5" max="5" width="30.8515625" style="0" customWidth="1"/>
    <col min="6" max="6" width="30.8515625" style="0" bestFit="1" customWidth="1"/>
    <col min="7" max="7" width="11.140625" style="0" bestFit="1" customWidth="1"/>
  </cols>
  <sheetData>
    <row r="1" s="2" customFormat="1" ht="14.25">
      <c r="D1" s="11"/>
    </row>
    <row r="2" spans="1:4" s="2" customFormat="1" ht="14.25">
      <c r="A2" s="132" t="str">
        <f>CONCATENATE("Table 4. Dispensings per User by Year, Sex, and Age Group: ",B4,"")</f>
        <v>Table 4. Dispensings per User by Year, Sex, and Age Group: DRONEDARONE HYDROCHLORIDE</v>
      </c>
      <c r="B2" s="133"/>
      <c r="C2" s="133"/>
      <c r="D2" s="120"/>
    </row>
    <row r="3" spans="1:4" s="2" customFormat="1" ht="4.5" customHeight="1">
      <c r="A3" s="38"/>
      <c r="B3" s="45"/>
      <c r="C3" s="46"/>
      <c r="D3" s="47"/>
    </row>
    <row r="4" spans="1:4" s="2" customFormat="1" ht="28.5">
      <c r="A4" s="85" t="s">
        <v>11</v>
      </c>
      <c r="B4" s="103" t="s">
        <v>16</v>
      </c>
      <c r="C4" s="129" t="s">
        <v>26</v>
      </c>
      <c r="D4" s="131"/>
    </row>
    <row r="5" spans="1:4" ht="14.25">
      <c r="A5" s="18"/>
      <c r="D5" s="52"/>
    </row>
    <row r="6" spans="1:4" ht="14.25">
      <c r="A6" s="77" t="s">
        <v>77</v>
      </c>
      <c r="B6" s="76"/>
      <c r="C6" s="76"/>
      <c r="D6" s="97"/>
    </row>
    <row r="7" spans="1:4" ht="14.25">
      <c r="A7" s="109" t="s">
        <v>2</v>
      </c>
      <c r="B7" s="109" t="s">
        <v>1</v>
      </c>
      <c r="C7" s="109" t="s">
        <v>0</v>
      </c>
      <c r="D7" s="96" t="s">
        <v>7</v>
      </c>
    </row>
    <row r="8" spans="1:4" ht="14.25">
      <c r="A8" s="75">
        <v>2009</v>
      </c>
      <c r="B8" s="75" t="s">
        <v>14</v>
      </c>
      <c r="C8" s="75" t="s">
        <v>21</v>
      </c>
      <c r="D8" s="107">
        <v>2.277027027027027</v>
      </c>
    </row>
    <row r="9" spans="1:4" ht="14.25">
      <c r="A9" s="81"/>
      <c r="B9" s="81"/>
      <c r="C9" s="82" t="s">
        <v>20</v>
      </c>
      <c r="D9" s="106">
        <v>2.0710306406685235</v>
      </c>
    </row>
    <row r="10" spans="1:4" ht="14.25">
      <c r="A10" s="81"/>
      <c r="B10" s="75" t="s">
        <v>17</v>
      </c>
      <c r="C10" s="75" t="s">
        <v>21</v>
      </c>
      <c r="D10" s="107">
        <v>2.199213630406291</v>
      </c>
    </row>
    <row r="11" spans="1:4" ht="14.25">
      <c r="A11" s="81"/>
      <c r="B11" s="81"/>
      <c r="C11" s="82" t="s">
        <v>20</v>
      </c>
      <c r="D11" s="106">
        <v>2.109254498714653</v>
      </c>
    </row>
    <row r="12" spans="1:4" ht="14.25">
      <c r="A12" s="75">
        <v>2010</v>
      </c>
      <c r="B12" s="75" t="s">
        <v>14</v>
      </c>
      <c r="C12" s="75" t="s">
        <v>21</v>
      </c>
      <c r="D12" s="107">
        <v>3.5812854442344046</v>
      </c>
    </row>
    <row r="13" spans="1:4" ht="14.25">
      <c r="A13" s="81"/>
      <c r="B13" s="81"/>
      <c r="C13" s="82" t="s">
        <v>20</v>
      </c>
      <c r="D13" s="106">
        <v>3.5577464788732396</v>
      </c>
    </row>
    <row r="14" spans="1:4" ht="14.25">
      <c r="A14" s="81"/>
      <c r="B14" s="75" t="s">
        <v>17</v>
      </c>
      <c r="C14" s="75" t="s">
        <v>21</v>
      </c>
      <c r="D14" s="107">
        <v>3.614428857715431</v>
      </c>
    </row>
    <row r="15" spans="1:4" ht="14.25">
      <c r="A15" s="83"/>
      <c r="B15" s="83"/>
      <c r="C15" s="84" t="s">
        <v>20</v>
      </c>
      <c r="D15" s="108">
        <v>3.548482919584129</v>
      </c>
    </row>
    <row r="16" ht="14.25">
      <c r="D16"/>
    </row>
  </sheetData>
  <sheetProtection password="9108" sheet="1" objects="1" scenarios="1" pivotTables="0"/>
  <mergeCells count="2">
    <mergeCell ref="C4:D4"/>
    <mergeCell ref="A2:D2"/>
  </mergeCells>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xl/worksheets/sheet7.xml><?xml version="1.0" encoding="utf-8"?>
<worksheet xmlns="http://schemas.openxmlformats.org/spreadsheetml/2006/main" xmlns:r="http://schemas.openxmlformats.org/officeDocument/2006/relationships">
  <sheetPr>
    <tabColor theme="0"/>
  </sheetPr>
  <dimension ref="A2:N75"/>
  <sheetViews>
    <sheetView showGridLines="0" view="pageLayout" workbookViewId="0" topLeftCell="A1">
      <selection activeCell="D10" sqref="D10"/>
    </sheetView>
  </sheetViews>
  <sheetFormatPr defaultColWidth="9.140625" defaultRowHeight="15"/>
  <cols>
    <col min="1" max="1" width="22.8515625" style="2" customWidth="1"/>
    <col min="2" max="2" width="16.8515625" style="2" customWidth="1"/>
    <col min="3" max="3" width="20.8515625" style="2" customWidth="1"/>
    <col min="4" max="4" width="27.57421875" style="11" customWidth="1"/>
    <col min="5" max="5" width="12.00390625" style="2" bestFit="1" customWidth="1"/>
    <col min="6" max="16384" width="9.140625" style="2" customWidth="1"/>
  </cols>
  <sheetData>
    <row r="1" ht="15" thickBot="1"/>
    <row r="2" spans="1:4" s="6" customFormat="1" ht="14.25">
      <c r="A2" s="134" t="str">
        <f>CONCATENATE("Table 5. Days Supplied per Dispensing by Year, Sex, and Age Group: ",B4," ")</f>
        <v>Table 5. Days Supplied per Dispensing by Year, Sex, and Age Group: DRONEDARONE HYDROCHLORIDE </v>
      </c>
      <c r="B2" s="135"/>
      <c r="C2" s="135"/>
      <c r="D2" s="136"/>
    </row>
    <row r="3" spans="1:4" s="6" customFormat="1" ht="4.5" customHeight="1">
      <c r="A3" s="43"/>
      <c r="B3" s="13"/>
      <c r="C3" s="13"/>
      <c r="D3" s="44"/>
    </row>
    <row r="4" spans="1:14" ht="28.5">
      <c r="A4" s="95" t="s">
        <v>11</v>
      </c>
      <c r="B4" s="103" t="s">
        <v>16</v>
      </c>
      <c r="C4" s="129" t="s">
        <v>25</v>
      </c>
      <c r="D4" s="131"/>
      <c r="E4" s="8"/>
      <c r="F4" s="8"/>
      <c r="G4" s="8"/>
      <c r="H4" s="8"/>
      <c r="I4" s="8"/>
      <c r="J4" s="8"/>
      <c r="K4" s="8"/>
      <c r="L4" s="8"/>
      <c r="M4" s="8"/>
      <c r="N4" s="8"/>
    </row>
    <row r="5" spans="1:4" ht="14.25">
      <c r="A5" s="5"/>
      <c r="B5" s="10"/>
      <c r="C5" s="122"/>
      <c r="D5" s="123"/>
    </row>
    <row r="6" spans="1:9" ht="14.25">
      <c r="A6" s="77" t="s">
        <v>78</v>
      </c>
      <c r="B6" s="76"/>
      <c r="C6" s="76"/>
      <c r="D6" s="97"/>
      <c r="E6"/>
      <c r="F6"/>
      <c r="G6"/>
      <c r="H6"/>
      <c r="I6"/>
    </row>
    <row r="7" spans="1:9" ht="14.25">
      <c r="A7" s="77" t="s">
        <v>2</v>
      </c>
      <c r="B7" s="77" t="s">
        <v>1</v>
      </c>
      <c r="C7" s="77" t="s">
        <v>0</v>
      </c>
      <c r="D7" s="96" t="s">
        <v>7</v>
      </c>
      <c r="E7"/>
      <c r="F7"/>
      <c r="G7"/>
      <c r="H7"/>
      <c r="I7"/>
    </row>
    <row r="8" spans="1:9" ht="14.25">
      <c r="A8" s="75">
        <v>2009</v>
      </c>
      <c r="B8" s="75" t="s">
        <v>14</v>
      </c>
      <c r="C8" s="75" t="s">
        <v>21</v>
      </c>
      <c r="D8" s="107">
        <v>34.11721068249258</v>
      </c>
      <c r="E8"/>
      <c r="F8"/>
      <c r="G8"/>
      <c r="H8"/>
      <c r="I8"/>
    </row>
    <row r="9" spans="1:9" ht="14.25">
      <c r="A9" s="81"/>
      <c r="B9" s="81"/>
      <c r="C9" s="82" t="s">
        <v>20</v>
      </c>
      <c r="D9" s="106">
        <v>33.79959650302623</v>
      </c>
      <c r="E9"/>
      <c r="F9"/>
      <c r="G9"/>
      <c r="H9"/>
      <c r="I9"/>
    </row>
    <row r="10" spans="1:9" ht="14.25">
      <c r="A10" s="81"/>
      <c r="B10" s="75" t="s">
        <v>17</v>
      </c>
      <c r="C10" s="75" t="s">
        <v>21</v>
      </c>
      <c r="D10" s="107">
        <v>35.04588796185936</v>
      </c>
      <c r="E10"/>
      <c r="F10"/>
      <c r="G10"/>
      <c r="H10"/>
      <c r="I10"/>
    </row>
    <row r="11" spans="1:9" ht="14.25">
      <c r="A11" s="81"/>
      <c r="B11" s="81"/>
      <c r="C11" s="82" t="s">
        <v>20</v>
      </c>
      <c r="D11" s="106">
        <v>36.16087751371115</v>
      </c>
      <c r="E11"/>
      <c r="F11"/>
      <c r="G11"/>
      <c r="H11"/>
      <c r="I11"/>
    </row>
    <row r="12" spans="1:9" ht="14.25">
      <c r="A12" s="75">
        <v>2010</v>
      </c>
      <c r="B12" s="75" t="s">
        <v>14</v>
      </c>
      <c r="C12" s="75" t="s">
        <v>21</v>
      </c>
      <c r="D12" s="107">
        <v>35.346529427289525</v>
      </c>
      <c r="E12"/>
      <c r="F12"/>
      <c r="G12"/>
      <c r="H12"/>
      <c r="I12"/>
    </row>
    <row r="13" spans="1:9" ht="14.25">
      <c r="A13" s="81"/>
      <c r="B13" s="81"/>
      <c r="C13" s="82" t="s">
        <v>20</v>
      </c>
      <c r="D13" s="106">
        <v>33.724804886325074</v>
      </c>
      <c r="E13"/>
      <c r="F13"/>
      <c r="G13"/>
      <c r="H13"/>
      <c r="I13"/>
    </row>
    <row r="14" spans="1:9" ht="14.25">
      <c r="A14" s="81"/>
      <c r="B14" s="75" t="s">
        <v>17</v>
      </c>
      <c r="C14" s="75" t="s">
        <v>21</v>
      </c>
      <c r="D14" s="107">
        <v>35.0249500998004</v>
      </c>
      <c r="E14"/>
      <c r="F14"/>
      <c r="G14"/>
      <c r="H14"/>
      <c r="I14"/>
    </row>
    <row r="15" spans="1:9" ht="14.25">
      <c r="A15" s="83"/>
      <c r="B15" s="83"/>
      <c r="C15" s="84" t="s">
        <v>20</v>
      </c>
      <c r="D15" s="108">
        <v>35.84931834489357</v>
      </c>
      <c r="E15"/>
      <c r="F15"/>
      <c r="G15"/>
      <c r="H15"/>
      <c r="I15"/>
    </row>
    <row r="16" spans="1:4" ht="14.25">
      <c r="A16"/>
      <c r="B16"/>
      <c r="C16"/>
      <c r="D16"/>
    </row>
    <row r="17" spans="1:4" ht="14.25">
      <c r="A17"/>
      <c r="B17"/>
      <c r="C17"/>
      <c r="D17"/>
    </row>
    <row r="18" spans="1:3" ht="14.25">
      <c r="A18"/>
      <c r="B18"/>
      <c r="C18"/>
    </row>
    <row r="19" spans="1:3" ht="14.25">
      <c r="A19"/>
      <c r="B19"/>
      <c r="C19"/>
    </row>
    <row r="20" spans="1:3" ht="14.25">
      <c r="A20"/>
      <c r="B20"/>
      <c r="C20"/>
    </row>
    <row r="21" spans="1:3" ht="14.25">
      <c r="A21"/>
      <c r="B21"/>
      <c r="C21"/>
    </row>
    <row r="22" spans="1:3" ht="14.25">
      <c r="A22"/>
      <c r="B22"/>
      <c r="C22"/>
    </row>
    <row r="23" spans="1:3" ht="14.25">
      <c r="A23"/>
      <c r="B23"/>
      <c r="C23"/>
    </row>
    <row r="24" spans="1:3" ht="14.25">
      <c r="A24"/>
      <c r="B24"/>
      <c r="C24"/>
    </row>
    <row r="25" spans="1:3" ht="14.25">
      <c r="A25"/>
      <c r="B25"/>
      <c r="C25"/>
    </row>
    <row r="26" spans="1:3" ht="14.25">
      <c r="A26"/>
      <c r="B26"/>
      <c r="C26"/>
    </row>
    <row r="27" spans="1:3" ht="14.25">
      <c r="A27"/>
      <c r="B27"/>
      <c r="C27"/>
    </row>
    <row r="28" spans="1:3" ht="14.25">
      <c r="A28"/>
      <c r="B28"/>
      <c r="C28"/>
    </row>
    <row r="29" spans="1:3" ht="14.25">
      <c r="A29"/>
      <c r="B29"/>
      <c r="C29"/>
    </row>
    <row r="30" spans="1:3" ht="14.25">
      <c r="A30"/>
      <c r="B30"/>
      <c r="C30"/>
    </row>
    <row r="31" spans="1:3" ht="14.25">
      <c r="A31"/>
      <c r="B31"/>
      <c r="C31"/>
    </row>
    <row r="32" spans="1:3" ht="14.25">
      <c r="A32"/>
      <c r="B32"/>
      <c r="C32"/>
    </row>
    <row r="33" spans="1:3" ht="14.25">
      <c r="A33"/>
      <c r="B33"/>
      <c r="C33"/>
    </row>
    <row r="34" spans="1:3" ht="14.25">
      <c r="A34"/>
      <c r="B34"/>
      <c r="C34"/>
    </row>
    <row r="35" spans="1:3" ht="14.25">
      <c r="A35"/>
      <c r="B35"/>
      <c r="C35"/>
    </row>
    <row r="36" spans="1:3" ht="14.25">
      <c r="A36"/>
      <c r="B36"/>
      <c r="C36"/>
    </row>
    <row r="37" spans="1:3" ht="14.25">
      <c r="A37"/>
      <c r="B37"/>
      <c r="C37"/>
    </row>
    <row r="38" spans="1:3" ht="14.25">
      <c r="A38"/>
      <c r="B38"/>
      <c r="C38"/>
    </row>
    <row r="39" spans="1:3" ht="14.25">
      <c r="A39"/>
      <c r="B39"/>
      <c r="C39"/>
    </row>
    <row r="40" spans="1:3" ht="14.25">
      <c r="A40"/>
      <c r="B40"/>
      <c r="C40"/>
    </row>
    <row r="41" spans="1:3" ht="14.25">
      <c r="A41"/>
      <c r="B41"/>
      <c r="C41"/>
    </row>
    <row r="42" spans="1:3" ht="14.25">
      <c r="A42"/>
      <c r="B42"/>
      <c r="C42"/>
    </row>
    <row r="43" spans="1:3" ht="14.25">
      <c r="A43"/>
      <c r="B43"/>
      <c r="C43"/>
    </row>
    <row r="44" spans="1:3" ht="14.25">
      <c r="A44"/>
      <c r="B44"/>
      <c r="C44"/>
    </row>
    <row r="45" spans="1:3" ht="14.25">
      <c r="A45"/>
      <c r="B45"/>
      <c r="C45"/>
    </row>
    <row r="46" spans="1:3" ht="14.25">
      <c r="A46"/>
      <c r="B46"/>
      <c r="C46"/>
    </row>
    <row r="47" spans="1:3" ht="14.25">
      <c r="A47"/>
      <c r="B47"/>
      <c r="C47"/>
    </row>
    <row r="48" spans="1:3" ht="14.25">
      <c r="A48"/>
      <c r="B48"/>
      <c r="C48"/>
    </row>
    <row r="49" spans="1:3" ht="14.25">
      <c r="A49"/>
      <c r="B49"/>
      <c r="C49"/>
    </row>
    <row r="50" spans="1:3" ht="14.25">
      <c r="A50"/>
      <c r="B50"/>
      <c r="C50"/>
    </row>
    <row r="51" spans="1:3" ht="14.25">
      <c r="A51"/>
      <c r="B51"/>
      <c r="C51"/>
    </row>
    <row r="52" spans="1:3" ht="14.25">
      <c r="A52"/>
      <c r="B52"/>
      <c r="C52"/>
    </row>
    <row r="53" spans="1:3" ht="14.25">
      <c r="A53"/>
      <c r="B53"/>
      <c r="C53"/>
    </row>
    <row r="54" spans="1:3" ht="14.25">
      <c r="A54"/>
      <c r="B54"/>
      <c r="C54"/>
    </row>
    <row r="55" spans="1:3" ht="14.25">
      <c r="A55"/>
      <c r="B55"/>
      <c r="C55"/>
    </row>
    <row r="56" spans="1:3" ht="14.25">
      <c r="A56"/>
      <c r="B56"/>
      <c r="C56"/>
    </row>
    <row r="57" spans="1:3" ht="14.25">
      <c r="A57"/>
      <c r="B57"/>
      <c r="C57"/>
    </row>
    <row r="58" spans="1:3" ht="14.25">
      <c r="A58"/>
      <c r="B58"/>
      <c r="C58"/>
    </row>
    <row r="59" spans="1:3" ht="14.25">
      <c r="A59"/>
      <c r="B59"/>
      <c r="C59"/>
    </row>
    <row r="60" spans="1:3" ht="14.25">
      <c r="A60"/>
      <c r="B60"/>
      <c r="C60"/>
    </row>
    <row r="61" spans="1:3" ht="14.25">
      <c r="A61"/>
      <c r="B61"/>
      <c r="C61"/>
    </row>
    <row r="62" spans="1:3" ht="14.25">
      <c r="A62"/>
      <c r="B62"/>
      <c r="C62"/>
    </row>
    <row r="63" spans="1:3" ht="14.25">
      <c r="A63"/>
      <c r="B63"/>
      <c r="C63"/>
    </row>
    <row r="64" spans="1:3" ht="14.25">
      <c r="A64"/>
      <c r="B64"/>
      <c r="C64"/>
    </row>
    <row r="65" spans="1:3" ht="14.25">
      <c r="A65"/>
      <c r="B65"/>
      <c r="C65"/>
    </row>
    <row r="66" spans="1:3" ht="14.25">
      <c r="A66"/>
      <c r="B66"/>
      <c r="C66"/>
    </row>
    <row r="67" spans="1:3" ht="14.25">
      <c r="A67"/>
      <c r="B67"/>
      <c r="C67"/>
    </row>
    <row r="68" spans="1:3" ht="14.25">
      <c r="A68"/>
      <c r="B68"/>
      <c r="C68"/>
    </row>
    <row r="69" spans="1:3" ht="14.25">
      <c r="A69"/>
      <c r="B69"/>
      <c r="C69"/>
    </row>
    <row r="70" spans="1:3" ht="14.25">
      <c r="A70"/>
      <c r="B70"/>
      <c r="C70"/>
    </row>
    <row r="71" spans="1:3" ht="14.25">
      <c r="A71"/>
      <c r="B71"/>
      <c r="C71"/>
    </row>
    <row r="72" spans="1:3" ht="14.25">
      <c r="A72"/>
      <c r="B72"/>
      <c r="C72"/>
    </row>
    <row r="73" spans="1:3" ht="14.25">
      <c r="A73"/>
      <c r="B73"/>
      <c r="C73"/>
    </row>
    <row r="74" spans="1:3" ht="14.25">
      <c r="A74"/>
      <c r="B74"/>
      <c r="C74"/>
    </row>
    <row r="75" spans="1:3" ht="14.25">
      <c r="A75"/>
      <c r="B75"/>
      <c r="C75"/>
    </row>
  </sheetData>
  <sheetProtection password="9108" sheet="1" objects="1" scenarios="1" pivotTables="0"/>
  <mergeCells count="3">
    <mergeCell ref="C4:D4"/>
    <mergeCell ref="C5:D5"/>
    <mergeCell ref="A2:D2"/>
  </mergeCells>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FFC000"/>
  </sheetPr>
  <dimension ref="A1:I44"/>
  <sheetViews>
    <sheetView showGridLines="0" view="pageLayout" workbookViewId="0" topLeftCell="A1">
      <selection activeCell="F39" sqref="F39"/>
    </sheetView>
  </sheetViews>
  <sheetFormatPr defaultColWidth="9.140625" defaultRowHeight="15"/>
  <cols>
    <col min="1" max="1" width="16.421875" style="0" customWidth="1"/>
    <col min="2" max="3" width="15.421875" style="0" customWidth="1"/>
    <col min="4" max="4" width="17.421875" style="0" customWidth="1"/>
    <col min="5" max="6" width="17.57421875" style="0" customWidth="1"/>
    <col min="7" max="9" width="30.8515625" style="0" customWidth="1"/>
    <col min="10" max="10" width="9.28125" style="0" customWidth="1"/>
    <col min="11" max="12" width="11.140625" style="0" customWidth="1"/>
    <col min="13" max="13" width="14.28125" style="0" customWidth="1"/>
    <col min="14" max="17" width="18.00390625" style="0" bestFit="1" customWidth="1"/>
  </cols>
  <sheetData>
    <row r="1" spans="7:9" ht="15" customHeight="1" thickBot="1">
      <c r="G1" s="12"/>
      <c r="H1" s="9"/>
      <c r="I1" s="9"/>
    </row>
    <row r="2" spans="1:7" s="2" customFormat="1" ht="13.5" customHeight="1">
      <c r="A2" s="137" t="s">
        <v>49</v>
      </c>
      <c r="B2" s="138"/>
      <c r="C2" s="138"/>
      <c r="D2" s="138"/>
      <c r="E2" s="138"/>
      <c r="F2" s="139"/>
      <c r="G2" s="1"/>
    </row>
    <row r="3" spans="1:7" s="2" customFormat="1" ht="4.5" customHeight="1">
      <c r="A3" s="19"/>
      <c r="B3" s="53"/>
      <c r="C3" s="53"/>
      <c r="D3" s="53"/>
      <c r="E3" s="53"/>
      <c r="F3" s="42"/>
      <c r="G3" s="1"/>
    </row>
    <row r="4" spans="1:7" s="2" customFormat="1" ht="13.5" customHeight="1">
      <c r="A4" s="19"/>
      <c r="B4" s="13"/>
      <c r="C4" s="13"/>
      <c r="D4" s="13"/>
      <c r="E4" s="13"/>
      <c r="F4" s="20"/>
      <c r="G4" s="1"/>
    </row>
    <row r="5" spans="1:7" s="2" customFormat="1" ht="13.5" customHeight="1">
      <c r="A5" s="77" t="s">
        <v>22</v>
      </c>
      <c r="B5" s="76"/>
      <c r="C5" s="76"/>
      <c r="D5" s="77" t="s">
        <v>11</v>
      </c>
      <c r="E5" s="76"/>
      <c r="F5" s="78"/>
      <c r="G5" s="1"/>
    </row>
    <row r="6" spans="1:7" s="2" customFormat="1" ht="28.5">
      <c r="A6" s="77" t="s">
        <v>2</v>
      </c>
      <c r="B6" s="77" t="s">
        <v>1</v>
      </c>
      <c r="C6" s="77" t="s">
        <v>0</v>
      </c>
      <c r="D6" s="110" t="s">
        <v>16</v>
      </c>
      <c r="E6" s="79" t="s">
        <v>15</v>
      </c>
      <c r="F6" s="80" t="s">
        <v>18</v>
      </c>
      <c r="G6" s="1"/>
    </row>
    <row r="7" spans="1:7" s="2" customFormat="1" ht="13.5" customHeight="1">
      <c r="A7" s="75">
        <v>2009</v>
      </c>
      <c r="B7" s="75" t="s">
        <v>14</v>
      </c>
      <c r="C7" s="75" t="s">
        <v>21</v>
      </c>
      <c r="D7" s="87">
        <v>296</v>
      </c>
      <c r="E7" s="88">
        <v>278</v>
      </c>
      <c r="F7" s="89">
        <v>70</v>
      </c>
      <c r="G7" s="1"/>
    </row>
    <row r="8" spans="1:7" s="2" customFormat="1" ht="13.5" customHeight="1">
      <c r="A8" s="81"/>
      <c r="B8" s="81"/>
      <c r="C8" s="82" t="s">
        <v>20</v>
      </c>
      <c r="D8" s="90">
        <v>718</v>
      </c>
      <c r="E8" s="7">
        <v>40</v>
      </c>
      <c r="F8" s="91">
        <v>9</v>
      </c>
      <c r="G8" s="1"/>
    </row>
    <row r="9" spans="1:7" s="2" customFormat="1" ht="13.5" customHeight="1">
      <c r="A9" s="81"/>
      <c r="B9" s="75" t="s">
        <v>17</v>
      </c>
      <c r="C9" s="75" t="s">
        <v>21</v>
      </c>
      <c r="D9" s="87">
        <v>763</v>
      </c>
      <c r="E9" s="88">
        <v>126</v>
      </c>
      <c r="F9" s="89">
        <v>77</v>
      </c>
      <c r="G9" s="1"/>
    </row>
    <row r="10" spans="1:7" s="2" customFormat="1" ht="13.5" customHeight="1">
      <c r="A10" s="81"/>
      <c r="B10" s="81"/>
      <c r="C10" s="82" t="s">
        <v>20</v>
      </c>
      <c r="D10" s="90">
        <v>778</v>
      </c>
      <c r="E10" s="7">
        <v>11</v>
      </c>
      <c r="F10" s="91">
        <v>5</v>
      </c>
      <c r="G10" s="1"/>
    </row>
    <row r="11" spans="1:7" s="2" customFormat="1" ht="13.5" customHeight="1">
      <c r="A11" s="75">
        <v>2010</v>
      </c>
      <c r="B11" s="75" t="s">
        <v>14</v>
      </c>
      <c r="C11" s="75" t="s">
        <v>21</v>
      </c>
      <c r="D11" s="87">
        <v>1058</v>
      </c>
      <c r="E11" s="88">
        <v>678</v>
      </c>
      <c r="F11" s="89">
        <v>87</v>
      </c>
      <c r="G11" s="1"/>
    </row>
    <row r="12" spans="1:7" s="2" customFormat="1" ht="13.5" customHeight="1">
      <c r="A12" s="81"/>
      <c r="B12" s="81"/>
      <c r="C12" s="82" t="s">
        <v>20</v>
      </c>
      <c r="D12" s="90">
        <v>4970</v>
      </c>
      <c r="E12" s="7">
        <v>99</v>
      </c>
      <c r="F12" s="91">
        <v>12</v>
      </c>
      <c r="G12" s="1"/>
    </row>
    <row r="13" spans="1:7" s="2" customFormat="1" ht="13.5" customHeight="1">
      <c r="A13" s="81"/>
      <c r="B13" s="75" t="s">
        <v>17</v>
      </c>
      <c r="C13" s="75" t="s">
        <v>21</v>
      </c>
      <c r="D13" s="87">
        <v>2495</v>
      </c>
      <c r="E13" s="88">
        <v>259</v>
      </c>
      <c r="F13" s="89">
        <v>101</v>
      </c>
      <c r="G13" s="1"/>
    </row>
    <row r="14" spans="1:7" s="2" customFormat="1" ht="13.5" customHeight="1">
      <c r="A14" s="83"/>
      <c r="B14" s="83"/>
      <c r="C14" s="84" t="s">
        <v>20</v>
      </c>
      <c r="D14" s="92">
        <v>4713</v>
      </c>
      <c r="E14" s="93">
        <v>26</v>
      </c>
      <c r="F14" s="94">
        <v>6</v>
      </c>
      <c r="G14" s="1"/>
    </row>
    <row r="15" spans="1:7" s="2" customFormat="1" ht="13.5" customHeight="1">
      <c r="A15" s="58"/>
      <c r="B15" s="13"/>
      <c r="C15" s="13"/>
      <c r="D15" s="13"/>
      <c r="E15" s="13"/>
      <c r="F15" s="58"/>
      <c r="G15" s="1"/>
    </row>
    <row r="16" spans="1:7" s="2" customFormat="1" ht="13.5" customHeight="1">
      <c r="A16" s="13"/>
      <c r="B16" s="13"/>
      <c r="C16" s="13"/>
      <c r="D16" s="13"/>
      <c r="E16" s="13"/>
      <c r="F16" s="13"/>
      <c r="G16" s="1"/>
    </row>
    <row r="17" spans="1:7" s="2" customFormat="1" ht="13.5" customHeight="1" thickBot="1">
      <c r="A17" s="13"/>
      <c r="B17" s="13"/>
      <c r="C17" s="13"/>
      <c r="D17" s="13"/>
      <c r="E17" s="13"/>
      <c r="F17" s="13"/>
      <c r="G17" s="1"/>
    </row>
    <row r="18" spans="1:7" s="2" customFormat="1" ht="13.5" customHeight="1">
      <c r="A18" s="137" t="s">
        <v>50</v>
      </c>
      <c r="B18" s="138"/>
      <c r="C18" s="138"/>
      <c r="D18" s="138"/>
      <c r="E18" s="138"/>
      <c r="F18" s="139"/>
      <c r="G18" s="1"/>
    </row>
    <row r="19" spans="1:7" s="2" customFormat="1" ht="4.5" customHeight="1">
      <c r="A19" s="18"/>
      <c r="F19" s="17"/>
      <c r="G19" s="1"/>
    </row>
    <row r="20" spans="1:7" s="2" customFormat="1" ht="13.5" customHeight="1">
      <c r="A20" s="77" t="s">
        <v>9</v>
      </c>
      <c r="B20" s="76"/>
      <c r="C20" s="76"/>
      <c r="D20" s="77" t="s">
        <v>11</v>
      </c>
      <c r="E20" s="76"/>
      <c r="F20" s="78"/>
      <c r="G20" s="1"/>
    </row>
    <row r="21" spans="1:7" s="2" customFormat="1" ht="28.5">
      <c r="A21" s="77" t="s">
        <v>2</v>
      </c>
      <c r="B21" s="77" t="s">
        <v>1</v>
      </c>
      <c r="C21" s="77" t="s">
        <v>0</v>
      </c>
      <c r="D21" s="110" t="s">
        <v>16</v>
      </c>
      <c r="E21" s="79" t="s">
        <v>15</v>
      </c>
      <c r="F21" s="80" t="s">
        <v>18</v>
      </c>
      <c r="G21" s="1"/>
    </row>
    <row r="22" spans="1:7" s="2" customFormat="1" ht="13.5" customHeight="1">
      <c r="A22" s="75">
        <v>2009</v>
      </c>
      <c r="B22" s="75" t="s">
        <v>14</v>
      </c>
      <c r="C22" s="75" t="s">
        <v>21</v>
      </c>
      <c r="D22" s="87">
        <v>22995</v>
      </c>
      <c r="E22" s="88">
        <v>30287</v>
      </c>
      <c r="F22" s="89">
        <v>3104</v>
      </c>
      <c r="G22" s="1"/>
    </row>
    <row r="23" spans="1:7" s="2" customFormat="1" ht="13.5" customHeight="1">
      <c r="A23" s="81"/>
      <c r="B23" s="81"/>
      <c r="C23" s="82" t="s">
        <v>20</v>
      </c>
      <c r="D23" s="90">
        <v>50260</v>
      </c>
      <c r="E23" s="7">
        <v>4653</v>
      </c>
      <c r="F23" s="91">
        <v>438</v>
      </c>
      <c r="G23" s="1"/>
    </row>
    <row r="24" spans="1:7" s="2" customFormat="1" ht="13.5" customHeight="1">
      <c r="A24" s="81"/>
      <c r="B24" s="75" t="s">
        <v>17</v>
      </c>
      <c r="C24" s="75" t="s">
        <v>21</v>
      </c>
      <c r="D24" s="87">
        <v>58807</v>
      </c>
      <c r="E24" s="88">
        <v>11988</v>
      </c>
      <c r="F24" s="89">
        <v>3306</v>
      </c>
      <c r="G24" s="1"/>
    </row>
    <row r="25" spans="1:7" s="2" customFormat="1" ht="13.5" customHeight="1">
      <c r="A25" s="81"/>
      <c r="B25" s="81"/>
      <c r="C25" s="82" t="s">
        <v>20</v>
      </c>
      <c r="D25" s="90">
        <v>59340</v>
      </c>
      <c r="E25" s="7">
        <v>1176</v>
      </c>
      <c r="F25" s="91">
        <v>140</v>
      </c>
      <c r="G25" s="1"/>
    </row>
    <row r="26" spans="1:7" s="2" customFormat="1" ht="13.5" customHeight="1">
      <c r="A26" s="75">
        <v>2010</v>
      </c>
      <c r="B26" s="75" t="s">
        <v>14</v>
      </c>
      <c r="C26" s="75" t="s">
        <v>21</v>
      </c>
      <c r="D26" s="87">
        <v>133928</v>
      </c>
      <c r="E26" s="88">
        <v>99384</v>
      </c>
      <c r="F26" s="89">
        <v>5195</v>
      </c>
      <c r="G26" s="1"/>
    </row>
    <row r="27" spans="1:7" s="2" customFormat="1" ht="13.5" customHeight="1">
      <c r="A27" s="81"/>
      <c r="B27" s="81"/>
      <c r="C27" s="82" t="s">
        <v>20</v>
      </c>
      <c r="D27" s="90">
        <v>596322</v>
      </c>
      <c r="E27" s="7">
        <v>11905</v>
      </c>
      <c r="F27" s="91">
        <v>756</v>
      </c>
      <c r="G27" s="1"/>
    </row>
    <row r="28" spans="1:7" s="2" customFormat="1" ht="13.5" customHeight="1">
      <c r="A28" s="81"/>
      <c r="B28" s="75" t="s">
        <v>17</v>
      </c>
      <c r="C28" s="75" t="s">
        <v>21</v>
      </c>
      <c r="D28" s="87">
        <v>315855</v>
      </c>
      <c r="E28" s="88">
        <v>39075</v>
      </c>
      <c r="F28" s="89">
        <v>5408</v>
      </c>
      <c r="G28" s="1"/>
    </row>
    <row r="29" spans="1:7" s="2" customFormat="1" ht="13.5" customHeight="1">
      <c r="A29" s="83"/>
      <c r="B29" s="83"/>
      <c r="C29" s="84" t="s">
        <v>20</v>
      </c>
      <c r="D29" s="92">
        <v>599544</v>
      </c>
      <c r="E29" s="93">
        <v>3756</v>
      </c>
      <c r="F29" s="94">
        <v>200</v>
      </c>
      <c r="G29" s="1"/>
    </row>
    <row r="30" spans="1:7" s="2" customFormat="1" ht="13.5" customHeight="1">
      <c r="A30" s="13"/>
      <c r="B30" s="13"/>
      <c r="C30" s="13"/>
      <c r="D30" s="13"/>
      <c r="E30" s="13"/>
      <c r="F30" s="13"/>
      <c r="G30" s="1"/>
    </row>
    <row r="31" spans="1:7" s="2" customFormat="1" ht="13.5" customHeight="1">
      <c r="A31" s="13"/>
      <c r="B31" s="13"/>
      <c r="C31" s="13"/>
      <c r="D31" s="13"/>
      <c r="E31" s="13"/>
      <c r="F31" s="13"/>
      <c r="G31" s="1"/>
    </row>
    <row r="32" spans="1:6" s="2" customFormat="1" ht="15" thickBot="1">
      <c r="A32"/>
      <c r="B32"/>
      <c r="C32"/>
      <c r="D32"/>
      <c r="E32"/>
      <c r="F32"/>
    </row>
    <row r="33" spans="1:6" ht="14.25">
      <c r="A33" s="137" t="s">
        <v>51</v>
      </c>
      <c r="B33" s="138"/>
      <c r="C33" s="138"/>
      <c r="D33" s="138"/>
      <c r="E33" s="138"/>
      <c r="F33" s="139"/>
    </row>
    <row r="34" spans="1:6" ht="4.5" customHeight="1">
      <c r="A34" s="18"/>
      <c r="B34" s="2"/>
      <c r="C34" s="2"/>
      <c r="D34" s="2"/>
      <c r="E34" s="2"/>
      <c r="F34" s="17"/>
    </row>
    <row r="35" spans="1:6" ht="14.25">
      <c r="A35" s="77" t="s">
        <v>10</v>
      </c>
      <c r="B35" s="76"/>
      <c r="C35" s="76"/>
      <c r="D35" s="77" t="s">
        <v>11</v>
      </c>
      <c r="E35" s="76"/>
      <c r="F35" s="78"/>
    </row>
    <row r="36" spans="1:6" ht="28.5">
      <c r="A36" s="77" t="s">
        <v>2</v>
      </c>
      <c r="B36" s="77" t="s">
        <v>1</v>
      </c>
      <c r="C36" s="77" t="s">
        <v>0</v>
      </c>
      <c r="D36" s="110" t="s">
        <v>16</v>
      </c>
      <c r="E36" s="79" t="s">
        <v>15</v>
      </c>
      <c r="F36" s="80" t="s">
        <v>18</v>
      </c>
    </row>
    <row r="37" spans="1:6" ht="14.25">
      <c r="A37" s="75">
        <v>2009</v>
      </c>
      <c r="B37" s="75" t="s">
        <v>14</v>
      </c>
      <c r="C37" s="75" t="s">
        <v>21</v>
      </c>
      <c r="D37" s="87">
        <v>674</v>
      </c>
      <c r="E37" s="88">
        <v>965</v>
      </c>
      <c r="F37" s="89">
        <v>98</v>
      </c>
    </row>
    <row r="38" spans="1:6" ht="14.25">
      <c r="A38" s="81"/>
      <c r="B38" s="81"/>
      <c r="C38" s="82" t="s">
        <v>20</v>
      </c>
      <c r="D38" s="90">
        <v>1487</v>
      </c>
      <c r="E38" s="7">
        <v>150</v>
      </c>
      <c r="F38" s="91">
        <v>19</v>
      </c>
    </row>
    <row r="39" spans="1:6" ht="14.25">
      <c r="A39" s="81"/>
      <c r="B39" s="75" t="s">
        <v>17</v>
      </c>
      <c r="C39" s="75" t="s">
        <v>21</v>
      </c>
      <c r="D39" s="87">
        <v>1678</v>
      </c>
      <c r="E39" s="88">
        <v>385</v>
      </c>
      <c r="F39" s="89">
        <v>109</v>
      </c>
    </row>
    <row r="40" spans="1:6" ht="14.25">
      <c r="A40" s="81"/>
      <c r="B40" s="81"/>
      <c r="C40" s="82" t="s">
        <v>20</v>
      </c>
      <c r="D40" s="90">
        <v>1641</v>
      </c>
      <c r="E40" s="7">
        <v>34</v>
      </c>
      <c r="F40" s="91">
        <v>5</v>
      </c>
    </row>
    <row r="41" spans="1:6" ht="14.25">
      <c r="A41" s="75">
        <v>2010</v>
      </c>
      <c r="B41" s="75" t="s">
        <v>14</v>
      </c>
      <c r="C41" s="75" t="s">
        <v>21</v>
      </c>
      <c r="D41" s="87">
        <v>3789</v>
      </c>
      <c r="E41" s="88">
        <v>2948</v>
      </c>
      <c r="F41" s="89">
        <v>127</v>
      </c>
    </row>
    <row r="42" spans="1:6" ht="14.25">
      <c r="A42" s="81"/>
      <c r="B42" s="81"/>
      <c r="C42" s="82" t="s">
        <v>20</v>
      </c>
      <c r="D42" s="90">
        <v>17682</v>
      </c>
      <c r="E42" s="7">
        <v>409</v>
      </c>
      <c r="F42" s="91">
        <v>26</v>
      </c>
    </row>
    <row r="43" spans="1:6" ht="14.25">
      <c r="A43" s="81"/>
      <c r="B43" s="75" t="s">
        <v>17</v>
      </c>
      <c r="C43" s="75" t="s">
        <v>21</v>
      </c>
      <c r="D43" s="87">
        <v>9018</v>
      </c>
      <c r="E43" s="88">
        <v>1146</v>
      </c>
      <c r="F43" s="89">
        <v>147</v>
      </c>
    </row>
    <row r="44" spans="1:6" ht="14.25">
      <c r="A44" s="83"/>
      <c r="B44" s="83"/>
      <c r="C44" s="84" t="s">
        <v>20</v>
      </c>
      <c r="D44" s="92">
        <v>16724</v>
      </c>
      <c r="E44" s="93">
        <v>115</v>
      </c>
      <c r="F44" s="94">
        <v>9</v>
      </c>
    </row>
  </sheetData>
  <sheetProtection password="9108" sheet="1" objects="1" scenarios="1" pivotTables="0"/>
  <mergeCells count="3">
    <mergeCell ref="A2:F2"/>
    <mergeCell ref="A33:F33"/>
    <mergeCell ref="A18:F18"/>
  </mergeCells>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xl/worksheets/sheet9.xml><?xml version="1.0" encoding="utf-8"?>
<worksheet xmlns="http://schemas.openxmlformats.org/spreadsheetml/2006/main" xmlns:r="http://schemas.openxmlformats.org/officeDocument/2006/relationships">
  <sheetPr>
    <tabColor rgb="FFFFFF00"/>
  </sheetPr>
  <dimension ref="A1:D15"/>
  <sheetViews>
    <sheetView showGridLines="0" view="pageLayout" workbookViewId="0" topLeftCell="A1">
      <selection activeCell="D9" sqref="D9"/>
    </sheetView>
  </sheetViews>
  <sheetFormatPr defaultColWidth="9.140625" defaultRowHeight="15"/>
  <cols>
    <col min="1" max="1" width="21.140625" style="0" customWidth="1"/>
    <col min="2" max="2" width="19.140625" style="0" customWidth="1"/>
    <col min="3" max="4" width="29.140625" style="0" customWidth="1"/>
  </cols>
  <sheetData>
    <row r="1" spans="1:4" s="2" customFormat="1" ht="15" thickBot="1">
      <c r="A1" s="32"/>
      <c r="B1" s="32"/>
      <c r="C1" s="32"/>
      <c r="D1" s="32"/>
    </row>
    <row r="2" spans="1:4" ht="14.25">
      <c r="A2" s="124" t="str">
        <f>CONCATENATE("Table 7. Prevalence Rate (Users per 1000 Enrollees) by Year, Sex, and Age Group:  ",B4,"")</f>
        <v>Table 7. Prevalence Rate (Users per 1000 Enrollees) by Year, Sex, and Age Group:  DRONEDARONE HYDROCHLORIDE</v>
      </c>
      <c r="B2" s="125"/>
      <c r="C2" s="125"/>
      <c r="D2" s="126"/>
    </row>
    <row r="3" spans="1:4" s="2" customFormat="1" ht="4.5" customHeight="1">
      <c r="A3" s="40"/>
      <c r="B3" s="13"/>
      <c r="C3" s="13"/>
      <c r="D3" s="41"/>
    </row>
    <row r="4" spans="1:4" ht="28.5">
      <c r="A4" s="85" t="s">
        <v>11</v>
      </c>
      <c r="B4" s="103" t="s">
        <v>16</v>
      </c>
      <c r="C4" s="54"/>
      <c r="D4" s="56"/>
    </row>
    <row r="5" spans="1:4" ht="14.25">
      <c r="A5" s="18"/>
      <c r="D5" s="55"/>
    </row>
    <row r="6" spans="1:4" ht="14.25">
      <c r="A6" s="77" t="s">
        <v>75</v>
      </c>
      <c r="B6" s="76"/>
      <c r="C6" s="76"/>
      <c r="D6" s="96"/>
    </row>
    <row r="7" spans="1:4" ht="14.25">
      <c r="A7" s="77" t="s">
        <v>2</v>
      </c>
      <c r="B7" s="77" t="s">
        <v>1</v>
      </c>
      <c r="C7" s="77" t="s">
        <v>0</v>
      </c>
      <c r="D7" s="96" t="s">
        <v>7</v>
      </c>
    </row>
    <row r="8" spans="1:4" ht="14.25">
      <c r="A8" s="75">
        <v>2009</v>
      </c>
      <c r="B8" s="75" t="s">
        <v>14</v>
      </c>
      <c r="C8" s="75" t="s">
        <v>21</v>
      </c>
      <c r="D8" s="98">
        <v>0.02469964274803886</v>
      </c>
    </row>
    <row r="9" spans="1:4" ht="14.25">
      <c r="A9" s="81"/>
      <c r="B9" s="81"/>
      <c r="C9" s="82" t="s">
        <v>20</v>
      </c>
      <c r="D9" s="99">
        <v>0.23788863564903673</v>
      </c>
    </row>
    <row r="10" spans="1:4" ht="14.25">
      <c r="A10" s="81"/>
      <c r="B10" s="75" t="s">
        <v>17</v>
      </c>
      <c r="C10" s="75" t="s">
        <v>21</v>
      </c>
      <c r="D10" s="98">
        <v>0.06488097444931104</v>
      </c>
    </row>
    <row r="11" spans="1:4" ht="14.25">
      <c r="A11" s="81"/>
      <c r="B11" s="81"/>
      <c r="C11" s="82" t="s">
        <v>20</v>
      </c>
      <c r="D11" s="99">
        <v>0.36169812154079684</v>
      </c>
    </row>
    <row r="12" spans="1:4" ht="14.25">
      <c r="A12" s="75">
        <v>2010</v>
      </c>
      <c r="B12" s="75" t="s">
        <v>14</v>
      </c>
      <c r="C12" s="75" t="s">
        <v>21</v>
      </c>
      <c r="D12" s="98">
        <v>0.10855297954843397</v>
      </c>
    </row>
    <row r="13" spans="1:4" ht="14.25">
      <c r="A13" s="81"/>
      <c r="B13" s="81"/>
      <c r="C13" s="82" t="s">
        <v>20</v>
      </c>
      <c r="D13" s="99">
        <v>1.7642074608582</v>
      </c>
    </row>
    <row r="14" spans="1:4" ht="14.25">
      <c r="A14" s="81"/>
      <c r="B14" s="75" t="s">
        <v>17</v>
      </c>
      <c r="C14" s="75" t="s">
        <v>21</v>
      </c>
      <c r="D14" s="98">
        <v>0.257393964003222</v>
      </c>
    </row>
    <row r="15" spans="1:4" ht="14.25">
      <c r="A15" s="83"/>
      <c r="B15" s="83"/>
      <c r="C15" s="84" t="s">
        <v>20</v>
      </c>
      <c r="D15" s="100">
        <v>2.3764778611396706</v>
      </c>
    </row>
  </sheetData>
  <sheetProtection password="9108" sheet="1" objects="1" scenarios="1" pivotTables="0"/>
  <mergeCells count="1">
    <mergeCell ref="A2:D2"/>
  </mergeCells>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ltrebino</dc:creator>
  <cp:keywords/>
  <dc:description/>
  <cp:lastModifiedBy>Pestine, Ella</cp:lastModifiedBy>
  <cp:lastPrinted>2012-06-14T16:49:52Z</cp:lastPrinted>
  <dcterms:created xsi:type="dcterms:W3CDTF">2011-08-04T14:41:58Z</dcterms:created>
  <dcterms:modified xsi:type="dcterms:W3CDTF">2018-03-06T19:09:43Z</dcterms:modified>
  <cp:category/>
  <cp:version/>
  <cp:contentType/>
  <cp:contentStatus/>
</cp:coreProperties>
</file>