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docProps/core.xml" ContentType="application/vnd.openxmlformats-package.core-properties+xml"/>
  <Default Extension="xml" ContentType="application/xml"/>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920" yWindow="-80" windowWidth="34400" windowHeight="19740" tabRatio="500"/>
  </bookViews>
  <sheets>
    <sheet name="Sheet1" sheetId="1" r:id="rId1"/>
  </sheets>
  <definedNames>
    <definedName name="_xlnm._FilterDatabase" localSheetId="0" hidden="1">Sheet1!$D$5:$N$43</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Q40" i="1"/>
  <c r="Q39"/>
  <c r="Q38"/>
  <c r="Q37"/>
  <c r="Q36"/>
  <c r="Q35"/>
  <c r="Q34"/>
  <c r="Q33"/>
  <c r="Q32"/>
  <c r="Q31"/>
  <c r="Q30"/>
  <c r="Q29"/>
  <c r="Q28"/>
  <c r="Q27"/>
  <c r="Q26"/>
  <c r="Q25"/>
  <c r="Q24"/>
  <c r="Q23"/>
  <c r="Q22"/>
  <c r="Q21"/>
  <c r="Q20"/>
  <c r="Q19"/>
  <c r="Q18"/>
  <c r="Q17"/>
  <c r="Q16"/>
  <c r="Q15"/>
  <c r="Q14"/>
  <c r="Q13"/>
  <c r="Q12"/>
  <c r="Q11"/>
  <c r="Q10"/>
  <c r="Q9"/>
  <c r="Q8"/>
  <c r="Q7"/>
  <c r="Q6"/>
  <c r="N82"/>
  <c r="O82"/>
  <c r="O6"/>
  <c r="S6"/>
  <c r="U6"/>
  <c r="T6"/>
  <c r="V6"/>
  <c r="N116"/>
  <c r="F116"/>
  <c r="O116"/>
  <c r="P40"/>
  <c r="N115"/>
  <c r="F115"/>
  <c r="O115"/>
  <c r="P39"/>
  <c r="N114"/>
  <c r="F114"/>
  <c r="O114"/>
  <c r="P38"/>
  <c r="N113"/>
  <c r="F113"/>
  <c r="O113"/>
  <c r="P37"/>
  <c r="N112"/>
  <c r="F112"/>
  <c r="O112"/>
  <c r="P36"/>
  <c r="N111"/>
  <c r="F111"/>
  <c r="O111"/>
  <c r="P35"/>
  <c r="N110"/>
  <c r="F110"/>
  <c r="O110"/>
  <c r="P34"/>
  <c r="N109"/>
  <c r="F109"/>
  <c r="O109"/>
  <c r="P33"/>
  <c r="N108"/>
  <c r="F108"/>
  <c r="O108"/>
  <c r="P32"/>
  <c r="N107"/>
  <c r="F107"/>
  <c r="O107"/>
  <c r="P31"/>
  <c r="N106"/>
  <c r="F106"/>
  <c r="O106"/>
  <c r="P30"/>
  <c r="N105"/>
  <c r="F105"/>
  <c r="O105"/>
  <c r="P29"/>
  <c r="N104"/>
  <c r="F104"/>
  <c r="O104"/>
  <c r="P28"/>
  <c r="N103"/>
  <c r="F103"/>
  <c r="O103"/>
  <c r="P27"/>
  <c r="N102"/>
  <c r="F102"/>
  <c r="O102"/>
  <c r="P26"/>
  <c r="N101"/>
  <c r="F101"/>
  <c r="O101"/>
  <c r="P25"/>
  <c r="N100"/>
  <c r="F100"/>
  <c r="O100"/>
  <c r="P24"/>
  <c r="N99"/>
  <c r="F99"/>
  <c r="O99"/>
  <c r="P23"/>
  <c r="N98"/>
  <c r="F98"/>
  <c r="O98"/>
  <c r="P22"/>
  <c r="N97"/>
  <c r="F97"/>
  <c r="O97"/>
  <c r="P21"/>
  <c r="N96"/>
  <c r="F96"/>
  <c r="O96"/>
  <c r="P20"/>
  <c r="N95"/>
  <c r="F95"/>
  <c r="O95"/>
  <c r="P19"/>
  <c r="N94"/>
  <c r="F94"/>
  <c r="O94"/>
  <c r="P18"/>
  <c r="N93"/>
  <c r="F93"/>
  <c r="O93"/>
  <c r="P17"/>
  <c r="N92"/>
  <c r="F92"/>
  <c r="O92"/>
  <c r="P16"/>
  <c r="N91"/>
  <c r="F91"/>
  <c r="O91"/>
  <c r="P15"/>
  <c r="N90"/>
  <c r="F90"/>
  <c r="O90"/>
  <c r="P14"/>
  <c r="N89"/>
  <c r="F89"/>
  <c r="O89"/>
  <c r="P13"/>
  <c r="N88"/>
  <c r="F88"/>
  <c r="O88"/>
  <c r="P12"/>
  <c r="N87"/>
  <c r="F87"/>
  <c r="O87"/>
  <c r="P11"/>
  <c r="N86"/>
  <c r="F86"/>
  <c r="O86"/>
  <c r="P10"/>
  <c r="N85"/>
  <c r="F85"/>
  <c r="O85"/>
  <c r="P9"/>
  <c r="N84"/>
  <c r="F84"/>
  <c r="O84"/>
  <c r="P8"/>
  <c r="F82"/>
  <c r="P6"/>
  <c r="M83"/>
  <c r="N83"/>
  <c r="L83"/>
  <c r="K83"/>
  <c r="E83"/>
  <c r="F83"/>
  <c r="G83"/>
  <c r="I83"/>
  <c r="J83"/>
  <c r="O83"/>
  <c r="D121"/>
  <c r="E121"/>
  <c r="F121"/>
  <c r="G121"/>
  <c r="H121"/>
  <c r="I121"/>
  <c r="J121"/>
  <c r="K121"/>
  <c r="L121"/>
  <c r="D159"/>
  <c r="E159"/>
  <c r="F159"/>
  <c r="G159"/>
  <c r="H159"/>
  <c r="I159"/>
  <c r="J159"/>
  <c r="K159"/>
  <c r="L159"/>
  <c r="D197"/>
  <c r="E197"/>
  <c r="F197"/>
  <c r="G197"/>
  <c r="H197"/>
  <c r="I197"/>
  <c r="J197"/>
  <c r="K197"/>
  <c r="L197"/>
  <c r="N121"/>
  <c r="O121"/>
  <c r="P7"/>
  <c r="D120"/>
  <c r="D122"/>
  <c r="D123"/>
  <c r="D124"/>
  <c r="D125"/>
  <c r="D126"/>
  <c r="D127"/>
  <c r="D128"/>
  <c r="D129"/>
  <c r="D130"/>
  <c r="D131"/>
  <c r="D132"/>
  <c r="D133"/>
  <c r="D134"/>
  <c r="D135"/>
  <c r="D136"/>
  <c r="D137"/>
  <c r="D138"/>
  <c r="D139"/>
  <c r="D140"/>
  <c r="D141"/>
  <c r="D142"/>
  <c r="D143"/>
  <c r="D144"/>
  <c r="D145"/>
  <c r="D146"/>
  <c r="D147"/>
  <c r="D148"/>
  <c r="D149"/>
  <c r="D150"/>
  <c r="D151"/>
  <c r="D152"/>
  <c r="D153"/>
  <c r="D154"/>
  <c r="M116"/>
  <c r="M115"/>
  <c r="M114"/>
  <c r="M113"/>
  <c r="M112"/>
  <c r="M111"/>
  <c r="M110"/>
  <c r="M109"/>
  <c r="M108"/>
  <c r="M107"/>
  <c r="M106"/>
  <c r="M105"/>
  <c r="M104"/>
  <c r="M103"/>
  <c r="M102"/>
  <c r="M101"/>
  <c r="M100"/>
  <c r="M99"/>
  <c r="M98"/>
  <c r="M97"/>
  <c r="M96"/>
  <c r="M95"/>
  <c r="M94"/>
  <c r="M93"/>
  <c r="M92"/>
  <c r="M91"/>
  <c r="M90"/>
  <c r="M89"/>
  <c r="M88"/>
  <c r="M87"/>
  <c r="M86"/>
  <c r="M85"/>
  <c r="M84"/>
  <c r="M82"/>
  <c r="L154"/>
  <c r="N154"/>
  <c r="O154"/>
  <c r="L153"/>
  <c r="N153"/>
  <c r="O153"/>
  <c r="L152"/>
  <c r="N152"/>
  <c r="O152"/>
  <c r="L151"/>
  <c r="N151"/>
  <c r="O151"/>
  <c r="L150"/>
  <c r="N150"/>
  <c r="O150"/>
  <c r="L149"/>
  <c r="N149"/>
  <c r="O149"/>
  <c r="L148"/>
  <c r="N148"/>
  <c r="O148"/>
  <c r="L147"/>
  <c r="N147"/>
  <c r="O147"/>
  <c r="L146"/>
  <c r="N146"/>
  <c r="O146"/>
  <c r="L145"/>
  <c r="N145"/>
  <c r="O145"/>
  <c r="L144"/>
  <c r="N144"/>
  <c r="O144"/>
  <c r="L143"/>
  <c r="N143"/>
  <c r="O143"/>
  <c r="L142"/>
  <c r="N142"/>
  <c r="O142"/>
  <c r="L141"/>
  <c r="N141"/>
  <c r="O141"/>
  <c r="L140"/>
  <c r="N140"/>
  <c r="O140"/>
  <c r="L139"/>
  <c r="N139"/>
  <c r="O139"/>
  <c r="L138"/>
  <c r="N138"/>
  <c r="O138"/>
  <c r="L137"/>
  <c r="N137"/>
  <c r="O137"/>
  <c r="L136"/>
  <c r="N136"/>
  <c r="O136"/>
  <c r="L135"/>
  <c r="N135"/>
  <c r="O135"/>
  <c r="L134"/>
  <c r="N134"/>
  <c r="O134"/>
  <c r="L133"/>
  <c r="N133"/>
  <c r="O133"/>
  <c r="J93"/>
  <c r="E93"/>
  <c r="G93"/>
  <c r="I93"/>
  <c r="K93"/>
  <c r="L93"/>
  <c r="E131"/>
  <c r="F131"/>
  <c r="G131"/>
  <c r="H131"/>
  <c r="I131"/>
  <c r="J131"/>
  <c r="K131"/>
  <c r="L131"/>
  <c r="D169"/>
  <c r="E169"/>
  <c r="F169"/>
  <c r="G169"/>
  <c r="H169"/>
  <c r="I169"/>
  <c r="J169"/>
  <c r="K169"/>
  <c r="L169"/>
  <c r="D207"/>
  <c r="E207"/>
  <c r="F207"/>
  <c r="G207"/>
  <c r="H207"/>
  <c r="I207"/>
  <c r="J207"/>
  <c r="K207"/>
  <c r="L207"/>
  <c r="N131"/>
  <c r="O131"/>
  <c r="E92"/>
  <c r="G92"/>
  <c r="I92"/>
  <c r="J92"/>
  <c r="K92"/>
  <c r="L92"/>
  <c r="E130"/>
  <c r="F130"/>
  <c r="G130"/>
  <c r="H130"/>
  <c r="I130"/>
  <c r="J130"/>
  <c r="K130"/>
  <c r="L130"/>
  <c r="D168"/>
  <c r="E168"/>
  <c r="F168"/>
  <c r="G168"/>
  <c r="H168"/>
  <c r="I168"/>
  <c r="J168"/>
  <c r="K168"/>
  <c r="L168"/>
  <c r="D206"/>
  <c r="E206"/>
  <c r="F206"/>
  <c r="G206"/>
  <c r="H206"/>
  <c r="I206"/>
  <c r="J206"/>
  <c r="K206"/>
  <c r="L206"/>
  <c r="N130"/>
  <c r="O130"/>
  <c r="E91"/>
  <c r="G91"/>
  <c r="I91"/>
  <c r="J91"/>
  <c r="K91"/>
  <c r="L91"/>
  <c r="E129"/>
  <c r="F129"/>
  <c r="G129"/>
  <c r="H129"/>
  <c r="I129"/>
  <c r="J129"/>
  <c r="K129"/>
  <c r="L129"/>
  <c r="D167"/>
  <c r="E167"/>
  <c r="F167"/>
  <c r="G167"/>
  <c r="H167"/>
  <c r="I167"/>
  <c r="J167"/>
  <c r="K167"/>
  <c r="L167"/>
  <c r="D205"/>
  <c r="E205"/>
  <c r="F205"/>
  <c r="G205"/>
  <c r="H205"/>
  <c r="I205"/>
  <c r="J205"/>
  <c r="K205"/>
  <c r="L205"/>
  <c r="N129"/>
  <c r="O129"/>
  <c r="E90"/>
  <c r="G90"/>
  <c r="I90"/>
  <c r="J90"/>
  <c r="K90"/>
  <c r="L90"/>
  <c r="E128"/>
  <c r="F128"/>
  <c r="G128"/>
  <c r="H128"/>
  <c r="I128"/>
  <c r="J128"/>
  <c r="K128"/>
  <c r="L128"/>
  <c r="D166"/>
  <c r="E166"/>
  <c r="F166"/>
  <c r="G166"/>
  <c r="H166"/>
  <c r="I166"/>
  <c r="J166"/>
  <c r="K166"/>
  <c r="L166"/>
  <c r="D204"/>
  <c r="E204"/>
  <c r="F204"/>
  <c r="G204"/>
  <c r="H204"/>
  <c r="I204"/>
  <c r="J204"/>
  <c r="K204"/>
  <c r="L204"/>
  <c r="N128"/>
  <c r="O128"/>
  <c r="E89"/>
  <c r="G89"/>
  <c r="I89"/>
  <c r="J89"/>
  <c r="K89"/>
  <c r="L89"/>
  <c r="E127"/>
  <c r="F127"/>
  <c r="G127"/>
  <c r="H127"/>
  <c r="I127"/>
  <c r="J127"/>
  <c r="K127"/>
  <c r="L127"/>
  <c r="D165"/>
  <c r="E165"/>
  <c r="F165"/>
  <c r="G165"/>
  <c r="H165"/>
  <c r="I165"/>
  <c r="J165"/>
  <c r="K165"/>
  <c r="L165"/>
  <c r="D203"/>
  <c r="E203"/>
  <c r="F203"/>
  <c r="G203"/>
  <c r="H203"/>
  <c r="I203"/>
  <c r="J203"/>
  <c r="K203"/>
  <c r="L203"/>
  <c r="N127"/>
  <c r="O127"/>
  <c r="E88"/>
  <c r="G88"/>
  <c r="I88"/>
  <c r="J88"/>
  <c r="K88"/>
  <c r="L88"/>
  <c r="E126"/>
  <c r="F126"/>
  <c r="G126"/>
  <c r="H126"/>
  <c r="I126"/>
  <c r="J126"/>
  <c r="K126"/>
  <c r="L126"/>
  <c r="D164"/>
  <c r="E164"/>
  <c r="F164"/>
  <c r="G164"/>
  <c r="H164"/>
  <c r="I164"/>
  <c r="J164"/>
  <c r="K164"/>
  <c r="L164"/>
  <c r="D202"/>
  <c r="E202"/>
  <c r="F202"/>
  <c r="G202"/>
  <c r="H202"/>
  <c r="I202"/>
  <c r="J202"/>
  <c r="K202"/>
  <c r="L202"/>
  <c r="N126"/>
  <c r="O126"/>
  <c r="E87"/>
  <c r="G87"/>
  <c r="I87"/>
  <c r="J87"/>
  <c r="K87"/>
  <c r="L87"/>
  <c r="E125"/>
  <c r="F125"/>
  <c r="G125"/>
  <c r="H125"/>
  <c r="I125"/>
  <c r="J125"/>
  <c r="K125"/>
  <c r="L125"/>
  <c r="D163"/>
  <c r="E163"/>
  <c r="F163"/>
  <c r="G163"/>
  <c r="H163"/>
  <c r="I163"/>
  <c r="J163"/>
  <c r="K163"/>
  <c r="L163"/>
  <c r="D201"/>
  <c r="E201"/>
  <c r="F201"/>
  <c r="G201"/>
  <c r="H201"/>
  <c r="I201"/>
  <c r="J201"/>
  <c r="K201"/>
  <c r="L201"/>
  <c r="N125"/>
  <c r="O125"/>
  <c r="E86"/>
  <c r="G86"/>
  <c r="I86"/>
  <c r="J86"/>
  <c r="K86"/>
  <c r="L86"/>
  <c r="E124"/>
  <c r="F124"/>
  <c r="G124"/>
  <c r="H124"/>
  <c r="I124"/>
  <c r="J124"/>
  <c r="K124"/>
  <c r="L124"/>
  <c r="D162"/>
  <c r="E162"/>
  <c r="F162"/>
  <c r="G162"/>
  <c r="H162"/>
  <c r="I162"/>
  <c r="J162"/>
  <c r="K162"/>
  <c r="L162"/>
  <c r="D200"/>
  <c r="E200"/>
  <c r="F200"/>
  <c r="G200"/>
  <c r="H200"/>
  <c r="I200"/>
  <c r="J200"/>
  <c r="K200"/>
  <c r="L200"/>
  <c r="N124"/>
  <c r="O124"/>
  <c r="E85"/>
  <c r="G85"/>
  <c r="I85"/>
  <c r="J85"/>
  <c r="K85"/>
  <c r="L85"/>
  <c r="E123"/>
  <c r="F123"/>
  <c r="G123"/>
  <c r="H123"/>
  <c r="I123"/>
  <c r="J123"/>
  <c r="K123"/>
  <c r="L123"/>
  <c r="D161"/>
  <c r="E161"/>
  <c r="F161"/>
  <c r="G161"/>
  <c r="H161"/>
  <c r="I161"/>
  <c r="J161"/>
  <c r="K161"/>
  <c r="L161"/>
  <c r="D199"/>
  <c r="E199"/>
  <c r="F199"/>
  <c r="G199"/>
  <c r="H199"/>
  <c r="I199"/>
  <c r="J199"/>
  <c r="K199"/>
  <c r="L199"/>
  <c r="N123"/>
  <c r="O123"/>
  <c r="E84"/>
  <c r="G84"/>
  <c r="I84"/>
  <c r="J84"/>
  <c r="K84"/>
  <c r="L84"/>
  <c r="E122"/>
  <c r="F122"/>
  <c r="G122"/>
  <c r="H122"/>
  <c r="I122"/>
  <c r="J122"/>
  <c r="K122"/>
  <c r="L122"/>
  <c r="D160"/>
  <c r="E160"/>
  <c r="F160"/>
  <c r="G160"/>
  <c r="H160"/>
  <c r="I160"/>
  <c r="J160"/>
  <c r="K160"/>
  <c r="L160"/>
  <c r="D198"/>
  <c r="E198"/>
  <c r="F198"/>
  <c r="G198"/>
  <c r="H198"/>
  <c r="I198"/>
  <c r="J198"/>
  <c r="K198"/>
  <c r="L198"/>
  <c r="N122"/>
  <c r="O122"/>
  <c r="E82"/>
  <c r="G82"/>
  <c r="I82"/>
  <c r="J82"/>
  <c r="K82"/>
  <c r="L82"/>
  <c r="E120"/>
  <c r="F120"/>
  <c r="G120"/>
  <c r="H120"/>
  <c r="I120"/>
  <c r="J120"/>
  <c r="K120"/>
  <c r="L120"/>
  <c r="D158"/>
  <c r="E158"/>
  <c r="F158"/>
  <c r="G158"/>
  <c r="H158"/>
  <c r="I158"/>
  <c r="J158"/>
  <c r="K158"/>
  <c r="L158"/>
  <c r="D196"/>
  <c r="E196"/>
  <c r="F196"/>
  <c r="G196"/>
  <c r="H196"/>
  <c r="I196"/>
  <c r="J196"/>
  <c r="K196"/>
  <c r="L196"/>
  <c r="N120"/>
  <c r="O120"/>
  <c r="L132"/>
  <c r="N132"/>
  <c r="O132"/>
  <c r="O40"/>
  <c r="O39"/>
  <c r="O38"/>
  <c r="O37"/>
  <c r="O36"/>
  <c r="O35"/>
  <c r="O34"/>
  <c r="O33"/>
  <c r="O32"/>
  <c r="O31"/>
  <c r="O30"/>
  <c r="O29"/>
  <c r="O28"/>
  <c r="O27"/>
  <c r="O26"/>
  <c r="O25"/>
  <c r="O24"/>
  <c r="O23"/>
  <c r="O22"/>
  <c r="O21"/>
  <c r="O20"/>
  <c r="O19"/>
  <c r="O18"/>
  <c r="O17"/>
  <c r="O16"/>
  <c r="O15"/>
  <c r="O14"/>
  <c r="O13"/>
  <c r="O12"/>
  <c r="O11"/>
  <c r="O10"/>
  <c r="O9"/>
  <c r="O8"/>
  <c r="O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J116"/>
  <c r="J115"/>
  <c r="J114"/>
  <c r="J113"/>
  <c r="J112"/>
  <c r="J111"/>
  <c r="J110"/>
  <c r="J109"/>
  <c r="J108"/>
  <c r="J107"/>
  <c r="J106"/>
  <c r="J105"/>
  <c r="J104"/>
  <c r="J103"/>
  <c r="J102"/>
  <c r="J101"/>
  <c r="J100"/>
  <c r="J99"/>
  <c r="J98"/>
  <c r="J97"/>
  <c r="J96"/>
  <c r="J95"/>
  <c r="J94"/>
  <c r="I116"/>
  <c r="I115"/>
  <c r="I114"/>
  <c r="I113"/>
  <c r="I112"/>
  <c r="I111"/>
  <c r="I110"/>
  <c r="I109"/>
  <c r="I108"/>
  <c r="I107"/>
  <c r="I106"/>
  <c r="I105"/>
  <c r="I104"/>
  <c r="I103"/>
  <c r="I102"/>
  <c r="I101"/>
  <c r="I100"/>
  <c r="I99"/>
  <c r="I98"/>
  <c r="I97"/>
  <c r="I96"/>
  <c r="I95"/>
  <c r="I94"/>
  <c r="G116"/>
  <c r="G115"/>
  <c r="G114"/>
  <c r="G113"/>
  <c r="G112"/>
  <c r="G111"/>
  <c r="G110"/>
  <c r="G109"/>
  <c r="G108"/>
  <c r="G107"/>
  <c r="G106"/>
  <c r="G105"/>
  <c r="G104"/>
  <c r="G103"/>
  <c r="G102"/>
  <c r="G101"/>
  <c r="G100"/>
  <c r="G99"/>
  <c r="G98"/>
  <c r="G97"/>
  <c r="G96"/>
  <c r="G95"/>
  <c r="G94"/>
  <c r="E116"/>
  <c r="E115"/>
  <c r="E114"/>
  <c r="E113"/>
  <c r="E112"/>
  <c r="E111"/>
  <c r="E110"/>
  <c r="E109"/>
  <c r="E108"/>
  <c r="E107"/>
  <c r="E106"/>
  <c r="E105"/>
  <c r="E104"/>
  <c r="E103"/>
  <c r="E102"/>
  <c r="E101"/>
  <c r="E100"/>
  <c r="E99"/>
  <c r="E98"/>
  <c r="E97"/>
  <c r="E96"/>
  <c r="E95"/>
  <c r="E94"/>
  <c r="S40"/>
  <c r="U40"/>
  <c r="T40"/>
  <c r="V40"/>
  <c r="S39"/>
  <c r="U39"/>
  <c r="T39"/>
  <c r="V39"/>
  <c r="S38"/>
  <c r="U38"/>
  <c r="T38"/>
  <c r="V38"/>
  <c r="S37"/>
  <c r="U37"/>
  <c r="T37"/>
  <c r="V37"/>
  <c r="S36"/>
  <c r="U36"/>
  <c r="T36"/>
  <c r="V36"/>
  <c r="S35"/>
  <c r="U35"/>
  <c r="T35"/>
  <c r="V35"/>
  <c r="S34"/>
  <c r="U34"/>
  <c r="T34"/>
  <c r="V34"/>
  <c r="S33"/>
  <c r="U33"/>
  <c r="T33"/>
  <c r="V33"/>
  <c r="S32"/>
  <c r="U32"/>
  <c r="T32"/>
  <c r="V32"/>
  <c r="S31"/>
  <c r="U31"/>
  <c r="T31"/>
  <c r="V31"/>
  <c r="S30"/>
  <c r="U30"/>
  <c r="T30"/>
  <c r="V30"/>
  <c r="S29"/>
  <c r="U29"/>
  <c r="T29"/>
  <c r="V29"/>
  <c r="S28"/>
  <c r="U28"/>
  <c r="T28"/>
  <c r="V28"/>
  <c r="S27"/>
  <c r="U27"/>
  <c r="T27"/>
  <c r="V27"/>
  <c r="S26"/>
  <c r="U26"/>
  <c r="T26"/>
  <c r="V26"/>
  <c r="S25"/>
  <c r="U25"/>
  <c r="T25"/>
  <c r="V25"/>
  <c r="S24"/>
  <c r="U24"/>
  <c r="T24"/>
  <c r="V24"/>
  <c r="S23"/>
  <c r="U23"/>
  <c r="T23"/>
  <c r="V23"/>
  <c r="S22"/>
  <c r="U22"/>
  <c r="T22"/>
  <c r="V22"/>
  <c r="S21"/>
  <c r="U21"/>
  <c r="T21"/>
  <c r="V21"/>
  <c r="S20"/>
  <c r="U20"/>
  <c r="T20"/>
  <c r="V20"/>
  <c r="S19"/>
  <c r="U19"/>
  <c r="T19"/>
  <c r="V19"/>
  <c r="S18"/>
  <c r="U18"/>
  <c r="T18"/>
  <c r="V18"/>
  <c r="S17"/>
  <c r="U17"/>
  <c r="T17"/>
  <c r="V17"/>
  <c r="S16"/>
  <c r="U16"/>
  <c r="T16"/>
  <c r="V16"/>
  <c r="S15"/>
  <c r="U15"/>
  <c r="T15"/>
  <c r="V15"/>
  <c r="S14"/>
  <c r="U14"/>
  <c r="T14"/>
  <c r="V14"/>
  <c r="S13"/>
  <c r="U13"/>
  <c r="T13"/>
  <c r="V13"/>
  <c r="S12"/>
  <c r="U12"/>
  <c r="T12"/>
  <c r="V12"/>
  <c r="S11"/>
  <c r="U11"/>
  <c r="T11"/>
  <c r="V11"/>
  <c r="S10"/>
  <c r="U10"/>
  <c r="T10"/>
  <c r="V10"/>
  <c r="S9"/>
  <c r="U9"/>
  <c r="T9"/>
  <c r="V9"/>
  <c r="S8"/>
  <c r="U8"/>
  <c r="T8"/>
  <c r="V8"/>
  <c r="S7"/>
  <c r="U7"/>
  <c r="T7"/>
  <c r="V7"/>
  <c r="E154"/>
  <c r="F154"/>
  <c r="G154"/>
  <c r="H154"/>
  <c r="I154"/>
  <c r="J154"/>
  <c r="K154"/>
  <c r="D192"/>
  <c r="E192"/>
  <c r="F192"/>
  <c r="G192"/>
  <c r="H192"/>
  <c r="I192"/>
  <c r="J192"/>
  <c r="K192"/>
  <c r="L192"/>
  <c r="D230"/>
  <c r="E230"/>
  <c r="F230"/>
  <c r="G230"/>
  <c r="H230"/>
  <c r="I230"/>
  <c r="J230"/>
  <c r="K230"/>
  <c r="L230"/>
  <c r="E153"/>
  <c r="F153"/>
  <c r="G153"/>
  <c r="H153"/>
  <c r="I153"/>
  <c r="J153"/>
  <c r="K153"/>
  <c r="D191"/>
  <c r="E191"/>
  <c r="F191"/>
  <c r="G191"/>
  <c r="H191"/>
  <c r="I191"/>
  <c r="J191"/>
  <c r="K191"/>
  <c r="L191"/>
  <c r="D229"/>
  <c r="E229"/>
  <c r="F229"/>
  <c r="G229"/>
  <c r="H229"/>
  <c r="I229"/>
  <c r="J229"/>
  <c r="K229"/>
  <c r="L229"/>
  <c r="E152"/>
  <c r="F152"/>
  <c r="G152"/>
  <c r="H152"/>
  <c r="I152"/>
  <c r="J152"/>
  <c r="K152"/>
  <c r="D190"/>
  <c r="E190"/>
  <c r="F190"/>
  <c r="G190"/>
  <c r="H190"/>
  <c r="I190"/>
  <c r="J190"/>
  <c r="K190"/>
  <c r="L190"/>
  <c r="D228"/>
  <c r="E228"/>
  <c r="F228"/>
  <c r="G228"/>
  <c r="H228"/>
  <c r="I228"/>
  <c r="J228"/>
  <c r="K228"/>
  <c r="L228"/>
  <c r="E151"/>
  <c r="F151"/>
  <c r="G151"/>
  <c r="H151"/>
  <c r="I151"/>
  <c r="J151"/>
  <c r="K151"/>
  <c r="D189"/>
  <c r="E189"/>
  <c r="F189"/>
  <c r="G189"/>
  <c r="H189"/>
  <c r="I189"/>
  <c r="J189"/>
  <c r="K189"/>
  <c r="L189"/>
  <c r="D227"/>
  <c r="E227"/>
  <c r="F227"/>
  <c r="G227"/>
  <c r="H227"/>
  <c r="I227"/>
  <c r="J227"/>
  <c r="K227"/>
  <c r="L227"/>
  <c r="E150"/>
  <c r="F150"/>
  <c r="G150"/>
  <c r="H150"/>
  <c r="I150"/>
  <c r="J150"/>
  <c r="K150"/>
  <c r="D188"/>
  <c r="E188"/>
  <c r="F188"/>
  <c r="G188"/>
  <c r="H188"/>
  <c r="I188"/>
  <c r="J188"/>
  <c r="K188"/>
  <c r="L188"/>
  <c r="D226"/>
  <c r="E226"/>
  <c r="F226"/>
  <c r="G226"/>
  <c r="H226"/>
  <c r="I226"/>
  <c r="J226"/>
  <c r="K226"/>
  <c r="L226"/>
  <c r="E149"/>
  <c r="F149"/>
  <c r="G149"/>
  <c r="H149"/>
  <c r="I149"/>
  <c r="J149"/>
  <c r="K149"/>
  <c r="D187"/>
  <c r="E187"/>
  <c r="F187"/>
  <c r="G187"/>
  <c r="H187"/>
  <c r="I187"/>
  <c r="J187"/>
  <c r="K187"/>
  <c r="L187"/>
  <c r="D225"/>
  <c r="E225"/>
  <c r="F225"/>
  <c r="G225"/>
  <c r="H225"/>
  <c r="I225"/>
  <c r="J225"/>
  <c r="K225"/>
  <c r="L225"/>
  <c r="E148"/>
  <c r="F148"/>
  <c r="G148"/>
  <c r="H148"/>
  <c r="I148"/>
  <c r="J148"/>
  <c r="K148"/>
  <c r="D186"/>
  <c r="E186"/>
  <c r="F186"/>
  <c r="G186"/>
  <c r="H186"/>
  <c r="I186"/>
  <c r="J186"/>
  <c r="K186"/>
  <c r="L186"/>
  <c r="D224"/>
  <c r="E224"/>
  <c r="F224"/>
  <c r="G224"/>
  <c r="H224"/>
  <c r="I224"/>
  <c r="J224"/>
  <c r="K224"/>
  <c r="L224"/>
  <c r="E147"/>
  <c r="F147"/>
  <c r="G147"/>
  <c r="H147"/>
  <c r="I147"/>
  <c r="J147"/>
  <c r="K147"/>
  <c r="D185"/>
  <c r="E185"/>
  <c r="F185"/>
  <c r="G185"/>
  <c r="H185"/>
  <c r="I185"/>
  <c r="J185"/>
  <c r="K185"/>
  <c r="L185"/>
  <c r="D223"/>
  <c r="E223"/>
  <c r="F223"/>
  <c r="G223"/>
  <c r="H223"/>
  <c r="I223"/>
  <c r="J223"/>
  <c r="K223"/>
  <c r="L223"/>
  <c r="E146"/>
  <c r="F146"/>
  <c r="G146"/>
  <c r="H146"/>
  <c r="I146"/>
  <c r="J146"/>
  <c r="K146"/>
  <c r="D184"/>
  <c r="E184"/>
  <c r="F184"/>
  <c r="G184"/>
  <c r="H184"/>
  <c r="I184"/>
  <c r="J184"/>
  <c r="K184"/>
  <c r="L184"/>
  <c r="D222"/>
  <c r="E222"/>
  <c r="F222"/>
  <c r="G222"/>
  <c r="H222"/>
  <c r="I222"/>
  <c r="J222"/>
  <c r="K222"/>
  <c r="L222"/>
  <c r="E145"/>
  <c r="F145"/>
  <c r="G145"/>
  <c r="H145"/>
  <c r="I145"/>
  <c r="J145"/>
  <c r="K145"/>
  <c r="D183"/>
  <c r="E183"/>
  <c r="F183"/>
  <c r="G183"/>
  <c r="H183"/>
  <c r="I183"/>
  <c r="J183"/>
  <c r="K183"/>
  <c r="L183"/>
  <c r="D221"/>
  <c r="E221"/>
  <c r="F221"/>
  <c r="G221"/>
  <c r="H221"/>
  <c r="I221"/>
  <c r="J221"/>
  <c r="K221"/>
  <c r="L221"/>
  <c r="E144"/>
  <c r="F144"/>
  <c r="G144"/>
  <c r="H144"/>
  <c r="I144"/>
  <c r="J144"/>
  <c r="K144"/>
  <c r="D182"/>
  <c r="E182"/>
  <c r="F182"/>
  <c r="G182"/>
  <c r="H182"/>
  <c r="I182"/>
  <c r="J182"/>
  <c r="K182"/>
  <c r="L182"/>
  <c r="D220"/>
  <c r="E220"/>
  <c r="F220"/>
  <c r="G220"/>
  <c r="H220"/>
  <c r="I220"/>
  <c r="J220"/>
  <c r="K220"/>
  <c r="L220"/>
  <c r="E143"/>
  <c r="F143"/>
  <c r="G143"/>
  <c r="H143"/>
  <c r="I143"/>
  <c r="J143"/>
  <c r="K143"/>
  <c r="D181"/>
  <c r="E181"/>
  <c r="F181"/>
  <c r="G181"/>
  <c r="H181"/>
  <c r="I181"/>
  <c r="J181"/>
  <c r="K181"/>
  <c r="L181"/>
  <c r="D219"/>
  <c r="E219"/>
  <c r="F219"/>
  <c r="G219"/>
  <c r="H219"/>
  <c r="I219"/>
  <c r="J219"/>
  <c r="K219"/>
  <c r="L219"/>
  <c r="E142"/>
  <c r="F142"/>
  <c r="G142"/>
  <c r="H142"/>
  <c r="I142"/>
  <c r="J142"/>
  <c r="K142"/>
  <c r="D180"/>
  <c r="E180"/>
  <c r="F180"/>
  <c r="G180"/>
  <c r="H180"/>
  <c r="I180"/>
  <c r="J180"/>
  <c r="K180"/>
  <c r="L180"/>
  <c r="D218"/>
  <c r="E218"/>
  <c r="F218"/>
  <c r="G218"/>
  <c r="H218"/>
  <c r="I218"/>
  <c r="J218"/>
  <c r="K218"/>
  <c r="L218"/>
  <c r="E141"/>
  <c r="F141"/>
  <c r="G141"/>
  <c r="H141"/>
  <c r="I141"/>
  <c r="J141"/>
  <c r="K141"/>
  <c r="D179"/>
  <c r="E179"/>
  <c r="F179"/>
  <c r="G179"/>
  <c r="H179"/>
  <c r="I179"/>
  <c r="J179"/>
  <c r="K179"/>
  <c r="L179"/>
  <c r="D217"/>
  <c r="E217"/>
  <c r="F217"/>
  <c r="G217"/>
  <c r="H217"/>
  <c r="I217"/>
  <c r="J217"/>
  <c r="K217"/>
  <c r="L217"/>
  <c r="E140"/>
  <c r="F140"/>
  <c r="G140"/>
  <c r="H140"/>
  <c r="I140"/>
  <c r="J140"/>
  <c r="K140"/>
  <c r="D178"/>
  <c r="E178"/>
  <c r="F178"/>
  <c r="G178"/>
  <c r="H178"/>
  <c r="I178"/>
  <c r="J178"/>
  <c r="K178"/>
  <c r="L178"/>
  <c r="D216"/>
  <c r="E216"/>
  <c r="F216"/>
  <c r="G216"/>
  <c r="H216"/>
  <c r="I216"/>
  <c r="J216"/>
  <c r="K216"/>
  <c r="L216"/>
  <c r="E139"/>
  <c r="F139"/>
  <c r="G139"/>
  <c r="H139"/>
  <c r="I139"/>
  <c r="J139"/>
  <c r="K139"/>
  <c r="D177"/>
  <c r="E177"/>
  <c r="F177"/>
  <c r="G177"/>
  <c r="H177"/>
  <c r="I177"/>
  <c r="J177"/>
  <c r="K177"/>
  <c r="L177"/>
  <c r="D215"/>
  <c r="E215"/>
  <c r="F215"/>
  <c r="G215"/>
  <c r="H215"/>
  <c r="I215"/>
  <c r="J215"/>
  <c r="K215"/>
  <c r="L215"/>
  <c r="E138"/>
  <c r="F138"/>
  <c r="G138"/>
  <c r="H138"/>
  <c r="I138"/>
  <c r="J138"/>
  <c r="K138"/>
  <c r="D176"/>
  <c r="E176"/>
  <c r="F176"/>
  <c r="G176"/>
  <c r="H176"/>
  <c r="I176"/>
  <c r="J176"/>
  <c r="K176"/>
  <c r="L176"/>
  <c r="D214"/>
  <c r="E214"/>
  <c r="F214"/>
  <c r="G214"/>
  <c r="H214"/>
  <c r="I214"/>
  <c r="J214"/>
  <c r="K214"/>
  <c r="L214"/>
  <c r="E137"/>
  <c r="F137"/>
  <c r="G137"/>
  <c r="H137"/>
  <c r="I137"/>
  <c r="J137"/>
  <c r="K137"/>
  <c r="D175"/>
  <c r="E175"/>
  <c r="F175"/>
  <c r="G175"/>
  <c r="H175"/>
  <c r="I175"/>
  <c r="J175"/>
  <c r="K175"/>
  <c r="L175"/>
  <c r="D213"/>
  <c r="E213"/>
  <c r="F213"/>
  <c r="G213"/>
  <c r="H213"/>
  <c r="I213"/>
  <c r="J213"/>
  <c r="K213"/>
  <c r="L213"/>
  <c r="E136"/>
  <c r="F136"/>
  <c r="G136"/>
  <c r="H136"/>
  <c r="I136"/>
  <c r="J136"/>
  <c r="K136"/>
  <c r="D174"/>
  <c r="E174"/>
  <c r="F174"/>
  <c r="G174"/>
  <c r="H174"/>
  <c r="I174"/>
  <c r="J174"/>
  <c r="K174"/>
  <c r="L174"/>
  <c r="D212"/>
  <c r="E212"/>
  <c r="F212"/>
  <c r="G212"/>
  <c r="H212"/>
  <c r="I212"/>
  <c r="J212"/>
  <c r="K212"/>
  <c r="L212"/>
  <c r="E135"/>
  <c r="F135"/>
  <c r="G135"/>
  <c r="H135"/>
  <c r="I135"/>
  <c r="J135"/>
  <c r="K135"/>
  <c r="D173"/>
  <c r="E173"/>
  <c r="F173"/>
  <c r="G173"/>
  <c r="H173"/>
  <c r="I173"/>
  <c r="J173"/>
  <c r="K173"/>
  <c r="L173"/>
  <c r="D211"/>
  <c r="E211"/>
  <c r="F211"/>
  <c r="G211"/>
  <c r="H211"/>
  <c r="I211"/>
  <c r="J211"/>
  <c r="K211"/>
  <c r="L211"/>
  <c r="E134"/>
  <c r="F134"/>
  <c r="G134"/>
  <c r="H134"/>
  <c r="I134"/>
  <c r="J134"/>
  <c r="K134"/>
  <c r="D172"/>
  <c r="E172"/>
  <c r="F172"/>
  <c r="G172"/>
  <c r="H172"/>
  <c r="I172"/>
  <c r="J172"/>
  <c r="K172"/>
  <c r="L172"/>
  <c r="D210"/>
  <c r="E210"/>
  <c r="F210"/>
  <c r="G210"/>
  <c r="H210"/>
  <c r="I210"/>
  <c r="J210"/>
  <c r="K210"/>
  <c r="L210"/>
  <c r="E133"/>
  <c r="F133"/>
  <c r="G133"/>
  <c r="H133"/>
  <c r="I133"/>
  <c r="J133"/>
  <c r="K133"/>
  <c r="D171"/>
  <c r="E171"/>
  <c r="F171"/>
  <c r="G171"/>
  <c r="H171"/>
  <c r="I171"/>
  <c r="J171"/>
  <c r="K171"/>
  <c r="L171"/>
  <c r="D209"/>
  <c r="E209"/>
  <c r="F209"/>
  <c r="G209"/>
  <c r="H209"/>
  <c r="I209"/>
  <c r="J209"/>
  <c r="K209"/>
  <c r="L209"/>
  <c r="E132"/>
  <c r="F132"/>
  <c r="G132"/>
  <c r="H132"/>
  <c r="I132"/>
  <c r="J132"/>
  <c r="K132"/>
  <c r="D170"/>
  <c r="E170"/>
  <c r="F170"/>
  <c r="G170"/>
  <c r="H170"/>
  <c r="I170"/>
  <c r="J170"/>
  <c r="K170"/>
  <c r="L170"/>
  <c r="D208"/>
  <c r="E208"/>
  <c r="F208"/>
  <c r="G208"/>
  <c r="H208"/>
  <c r="I208"/>
  <c r="J208"/>
  <c r="K208"/>
  <c r="L208"/>
</calcChain>
</file>

<file path=xl/sharedStrings.xml><?xml version="1.0" encoding="utf-8"?>
<sst xmlns="http://schemas.openxmlformats.org/spreadsheetml/2006/main" count="146" uniqueCount="133">
  <si>
    <t>Difference measures = absolute differences in outcome risk or rate (e.g., risk difference, rate difference). Ratio measures = relative differences in outcome risk or rate (e.g., rate ratio or risk ratio).</t>
  </si>
  <si>
    <t>Number of comparison groups</t>
    <phoneticPr fontId="5" type="noConversion"/>
  </si>
  <si>
    <t>HOI trend in population during observation</t>
    <phoneticPr fontId="5" type="noConversion"/>
  </si>
  <si>
    <t>(06/03/2013)</t>
    <phoneticPr fontId="5" type="noConversion"/>
  </si>
  <si>
    <t>Consider whether there are outcome risk factors that vary within individuals (i.e., time-varying confounders) during the observation time. Are these risk factors measureable and can they be addressed?</t>
  </si>
  <si>
    <t>Use pattern refers to intended or expected duration of use. For products used intermittently, consider whether exposure is sustained over exposure episodes (e.g., such as when episodes are close together or product has long biologic half-life).</t>
  </si>
  <si>
    <t>Exposure use pattern</t>
    <phoneticPr fontId="5" type="noConversion"/>
  </si>
  <si>
    <t>not transient (&gt;30 days)</t>
    <phoneticPr fontId="5" type="noConversion"/>
  </si>
  <si>
    <t>difference measure</t>
  </si>
  <si>
    <t>Example (pneumococcal vaccine [Prevnar 13])</t>
    <phoneticPr fontId="5" type="noConversion"/>
  </si>
  <si>
    <t>Example (Kawasaki disease)</t>
    <phoneticPr fontId="5" type="noConversion"/>
  </si>
  <si>
    <t>unexposed (could be exposed to other products as part of standard care -- e.g., as add-on)</t>
    <phoneticPr fontId="5" type="noConversion"/>
  </si>
  <si>
    <t>Determined by stakeholder/investigator</t>
    <phoneticPr fontId="5" type="noConversion"/>
  </si>
  <si>
    <t>Exposure</t>
    <phoneticPr fontId="5" type="noConversion"/>
  </si>
  <si>
    <t>c</t>
    <phoneticPr fontId="5" type="noConversion"/>
  </si>
  <si>
    <t>Taxonomy Module Selection Tool</t>
    <phoneticPr fontId="5" type="noConversion"/>
  </si>
  <si>
    <t>acute (0-14 days)</t>
    <phoneticPr fontId="5" type="noConversion"/>
  </si>
  <si>
    <t>intermediate (15-42)</t>
    <phoneticPr fontId="5" type="noConversion"/>
  </si>
  <si>
    <t>delayed (&gt;42)</t>
    <phoneticPr fontId="5" type="noConversion"/>
  </si>
  <si>
    <t>more exposed individuals</t>
    <phoneticPr fontId="5" type="noConversion"/>
  </si>
  <si>
    <t>acute (0-14 days)</t>
    <phoneticPr fontId="5" type="noConversion"/>
  </si>
  <si>
    <t>*If both measures are to be used, use separate rows for each option</t>
    <phoneticPr fontId="5" type="noConversion"/>
  </si>
  <si>
    <t>Recommendation</t>
    <phoneticPr fontId="5" type="noConversion"/>
  </si>
  <si>
    <t>difference measure</t>
    <phoneticPr fontId="5" type="noConversion"/>
  </si>
  <si>
    <t>one</t>
    <phoneticPr fontId="5" type="noConversion"/>
  </si>
  <si>
    <t>multiple</t>
    <phoneticPr fontId="5" type="noConversion"/>
  </si>
  <si>
    <t>active comparator</t>
    <phoneticPr fontId="5" type="noConversion"/>
  </si>
  <si>
    <t>Option 1</t>
    <phoneticPr fontId="5" type="noConversion"/>
  </si>
  <si>
    <t>Legend:</t>
    <phoneticPr fontId="5" type="noConversion"/>
  </si>
  <si>
    <t>Option 2</t>
    <phoneticPr fontId="5" type="noConversion"/>
  </si>
  <si>
    <t>Option 3</t>
    <phoneticPr fontId="5" type="noConversion"/>
  </si>
  <si>
    <t>Duration of the exposure risk window is in relation to the end of the exposure period. Consider whether you would build in a grace period after exposure end during which observed outcomes could still be biologically attributable to the exposure.</t>
    <phoneticPr fontId="5" type="noConversion"/>
  </si>
  <si>
    <t>Refers to whether population-level HOI trend is expected to change over observation period(s); condiser seasonality of HOI.</t>
    <phoneticPr fontId="5" type="noConversion"/>
  </si>
  <si>
    <t>uncertain</t>
    <phoneticPr fontId="5" type="noConversion"/>
  </si>
  <si>
    <t>Potential exposure/HOI link</t>
    <phoneticPr fontId="5" type="noConversion"/>
  </si>
  <si>
    <t>likely unaddressable</t>
    <phoneticPr fontId="5" type="noConversion"/>
  </si>
  <si>
    <t>moderate (4-10)</t>
  </si>
  <si>
    <t>Total PS points</t>
    <phoneticPr fontId="5" type="noConversion"/>
  </si>
  <si>
    <t>Max analysis pts</t>
    <phoneticPr fontId="5" type="noConversion"/>
  </si>
  <si>
    <t>Corresponding analysis strategy</t>
    <phoneticPr fontId="5" type="noConversion"/>
  </si>
  <si>
    <t xml:space="preserve">IPW </t>
    <phoneticPr fontId="5" type="noConversion"/>
  </si>
  <si>
    <t>Total IPW points</t>
    <phoneticPr fontId="5" type="noConversion"/>
  </si>
  <si>
    <t>Regression points</t>
    <phoneticPr fontId="5" type="noConversion"/>
  </si>
  <si>
    <t>intermediate (8-30)</t>
    <phoneticPr fontId="5" type="noConversion"/>
  </si>
  <si>
    <t>Medical product</t>
    <phoneticPr fontId="5" type="noConversion"/>
  </si>
  <si>
    <t>Health outcome of interest (HOI)</t>
    <phoneticPr fontId="5" type="noConversion"/>
  </si>
  <si>
    <t>substantial (&gt;10)</t>
    <phoneticPr fontId="5" type="noConversion"/>
  </si>
  <si>
    <t>Refers to the number of pairwise comparisons. One comparison group can be either a single product or multiple products treated as a single group.</t>
  </si>
  <si>
    <t>similar numbers of exposed individuals and individuals with outcomes</t>
    <phoneticPr fontId="5" type="noConversion"/>
  </si>
  <si>
    <t>Expected degree of onset misclassification = lag between outcome onset and date on which HOI is first recorded.</t>
    <phoneticPr fontId="5" type="noConversion"/>
  </si>
  <si>
    <t>Timing of the onset of the exposure risk window is in relation to the start of the exposure period.  Consider whether you would build in a lag (or induction) period following exposure start during which observed outcomes could not be biologically attributable to the exposure.</t>
    <phoneticPr fontId="5" type="noConversion"/>
  </si>
  <si>
    <t>negligible or addressable</t>
    <phoneticPr fontId="5" type="noConversion"/>
  </si>
  <si>
    <t>Effect measure of interest</t>
    <phoneticPr fontId="5" type="noConversion"/>
  </si>
  <si>
    <t>Expected number of patients in the smallest exposure group versus expected total number of outcomes (among all exposure groups) in each monitoring period.</t>
    <phoneticPr fontId="5" type="noConversion"/>
  </si>
  <si>
    <t>Duration of exposure risk window</t>
    <phoneticPr fontId="5" type="noConversion"/>
  </si>
  <si>
    <t>Strength of within person confounding</t>
    <phoneticPr fontId="5" type="noConversion"/>
  </si>
  <si>
    <t>Expected degree of onset misclassification</t>
    <phoneticPr fontId="5" type="noConversion"/>
  </si>
  <si>
    <t>Relative frequency of exposure vs. outcome</t>
    <phoneticPr fontId="5" type="noConversion"/>
  </si>
  <si>
    <t>more exposed individuals</t>
    <phoneticPr fontId="5" type="noConversion"/>
  </si>
  <si>
    <t>more individuals with outcomes</t>
    <phoneticPr fontId="5" type="noConversion"/>
  </si>
  <si>
    <t>intermediate (8-30 days)</t>
    <phoneticPr fontId="5" type="noConversion"/>
  </si>
  <si>
    <t>"Active comparator" = (A v B) or (A v C); and "unexposed" = (A+C v C) or (A v D); where product of interest = A, an active comparator = B, standard care = C, and exposed to no treatment = D.</t>
  </si>
  <si>
    <t>Comparison exposure</t>
    <phoneticPr fontId="5" type="noConversion"/>
  </si>
  <si>
    <t>transient (1-7 days)</t>
    <phoneticPr fontId="5" type="noConversion"/>
  </si>
  <si>
    <t>not transient (&gt;30 days)</t>
    <phoneticPr fontId="5" type="noConversion"/>
  </si>
  <si>
    <t>short (1-7)</t>
    <phoneticPr fontId="5" type="noConversion"/>
  </si>
  <si>
    <t>long (&gt;30)</t>
    <phoneticPr fontId="5" type="noConversion"/>
  </si>
  <si>
    <t>uncertain</t>
    <phoneticPr fontId="5" type="noConversion"/>
  </si>
  <si>
    <t>self-control recommended (cohort also possible)</t>
  </si>
  <si>
    <t>minimal (0-3 days)</t>
    <phoneticPr fontId="5" type="noConversion"/>
  </si>
  <si>
    <t>Onset of exposure risk window</t>
    <phoneticPr fontId="5" type="noConversion"/>
  </si>
  <si>
    <t>Strength of between person confounding</t>
    <phoneticPr fontId="5" type="noConversion"/>
  </si>
  <si>
    <t>Options:</t>
    <phoneticPr fontId="5" type="noConversion"/>
  </si>
  <si>
    <t>uniform</t>
    <phoneticPr fontId="5" type="noConversion"/>
  </si>
  <si>
    <t>Design</t>
    <phoneticPr fontId="5" type="noConversion"/>
  </si>
  <si>
    <t>Adjustment</t>
    <phoneticPr fontId="5" type="noConversion"/>
  </si>
  <si>
    <t>Consider whether there are outcome risk factors that vary between patients in the product of interest and comparison groups. Are these risk factors measurable and can they be addressed?</t>
  </si>
  <si>
    <t>Explanation:</t>
    <phoneticPr fontId="5" type="noConversion"/>
  </si>
  <si>
    <t>changing (increase, decreasing, cyclical)</t>
    <phoneticPr fontId="5" type="noConversion"/>
  </si>
  <si>
    <t>ratio measure</t>
    <phoneticPr fontId="5" type="noConversion"/>
  </si>
  <si>
    <t>Total regression points</t>
    <phoneticPr fontId="5" type="noConversion"/>
  </si>
  <si>
    <t>sc</t>
    <phoneticPr fontId="5" type="noConversion"/>
  </si>
  <si>
    <t>c(p)</t>
    <phoneticPr fontId="5" type="noConversion"/>
  </si>
  <si>
    <t>sc(p)</t>
    <phoneticPr fontId="5" type="noConversion"/>
  </si>
  <si>
    <t>Warnings</t>
    <phoneticPr fontId="5" type="noConversion"/>
  </si>
  <si>
    <t>multiple</t>
    <phoneticPr fontId="5" type="noConversion"/>
  </si>
  <si>
    <t>unexposed (could be exposed to other products as part of standard care -- e.g., as add-on)</t>
  </si>
  <si>
    <t>intermediate (8-30)</t>
    <phoneticPr fontId="5" type="noConversion"/>
  </si>
  <si>
    <t>likely unaddressable</t>
    <phoneticPr fontId="5" type="noConversion"/>
  </si>
  <si>
    <t>negligible or addressable</t>
    <phoneticPr fontId="5" type="noConversion"/>
  </si>
  <si>
    <t>uniform</t>
    <phoneticPr fontId="5" type="noConversion"/>
  </si>
  <si>
    <t>moderate (4-10)</t>
    <phoneticPr fontId="5" type="noConversion"/>
  </si>
  <si>
    <t>SCORING</t>
    <phoneticPr fontId="5" type="noConversion"/>
  </si>
  <si>
    <t>Design</t>
    <phoneticPr fontId="5" type="noConversion"/>
  </si>
  <si>
    <t>Option 1</t>
    <phoneticPr fontId="5" type="noConversion"/>
  </si>
  <si>
    <t>Legend:</t>
    <phoneticPr fontId="5" type="noConversion"/>
  </si>
  <si>
    <t>SC = self-control</t>
    <phoneticPr fontId="5" type="noConversion"/>
  </si>
  <si>
    <t>Option 2</t>
    <phoneticPr fontId="5" type="noConversion"/>
  </si>
  <si>
    <t>C = cohort</t>
    <phoneticPr fontId="5" type="noConversion"/>
  </si>
  <si>
    <t>(+) favors SC</t>
    <phoneticPr fontId="5" type="noConversion"/>
  </si>
  <si>
    <t>Option 3</t>
    <phoneticPr fontId="5" type="noConversion"/>
  </si>
  <si>
    <t>(-) favors C</t>
    <phoneticPr fontId="5" type="noConversion"/>
  </si>
  <si>
    <t>Option 4</t>
    <phoneticPr fontId="5" type="noConversion"/>
  </si>
  <si>
    <t>(P v I v R)|cohort</t>
    <phoneticPr fontId="5" type="noConversion"/>
  </si>
  <si>
    <t>(a v u)|self-control</t>
    <phoneticPr fontId="5" type="noConversion"/>
  </si>
  <si>
    <t>Analysis</t>
    <phoneticPr fontId="5" type="noConversion"/>
  </si>
  <si>
    <t>P, I</t>
    <phoneticPr fontId="5" type="noConversion"/>
  </si>
  <si>
    <t>P, I, R</t>
    <phoneticPr fontId="5" type="noConversion"/>
  </si>
  <si>
    <t>a, u</t>
    <phoneticPr fontId="5" type="noConversion"/>
  </si>
  <si>
    <t>p = PS</t>
    <phoneticPr fontId="5" type="noConversion"/>
  </si>
  <si>
    <t>P, R</t>
    <phoneticPr fontId="5" type="noConversion"/>
  </si>
  <si>
    <t>R</t>
    <phoneticPr fontId="5" type="noConversion"/>
  </si>
  <si>
    <t>P, I, R</t>
    <phoneticPr fontId="5" type="noConversion"/>
  </si>
  <si>
    <t>a</t>
    <phoneticPr fontId="5" type="noConversion"/>
  </si>
  <si>
    <t>I = IPW</t>
    <phoneticPr fontId="5" type="noConversion"/>
  </si>
  <si>
    <t>R = regression</t>
    <phoneticPr fontId="5" type="noConversion"/>
  </si>
  <si>
    <t>R</t>
    <phoneticPr fontId="5" type="noConversion"/>
  </si>
  <si>
    <t>a = adjust</t>
    <phoneticPr fontId="5" type="noConversion"/>
  </si>
  <si>
    <t>u = unadjust</t>
    <phoneticPr fontId="5" type="noConversion"/>
  </si>
  <si>
    <t>Design scores</t>
    <phoneticPr fontId="5" type="noConversion"/>
  </si>
  <si>
    <t xml:space="preserve">Total design score </t>
    <phoneticPr fontId="5" type="noConversion"/>
  </si>
  <si>
    <t>Rules:</t>
    <phoneticPr fontId="5" type="noConversion"/>
  </si>
  <si>
    <t>if score &gt; 1</t>
    <phoneticPr fontId="5" type="noConversion"/>
  </si>
  <si>
    <t>self-control recommended</t>
    <phoneticPr fontId="5" type="noConversion"/>
  </si>
  <si>
    <t>if score = 1</t>
    <phoneticPr fontId="5" type="noConversion"/>
  </si>
  <si>
    <t>if score = 0</t>
    <phoneticPr fontId="5" type="noConversion"/>
  </si>
  <si>
    <t>either self-control or cohort recommended</t>
    <phoneticPr fontId="5" type="noConversion"/>
  </si>
  <si>
    <t>if score = -1</t>
    <phoneticPr fontId="5" type="noConversion"/>
  </si>
  <si>
    <t>cohort recommended (self-control also possible)</t>
    <phoneticPr fontId="5" type="noConversion"/>
  </si>
  <si>
    <t>if score &lt; -1</t>
    <phoneticPr fontId="5" type="noConversion"/>
  </si>
  <si>
    <t>cohort recommended</t>
    <phoneticPr fontId="5" type="noConversion"/>
  </si>
  <si>
    <t>Analysis scores</t>
    <phoneticPr fontId="5" type="noConversion"/>
  </si>
  <si>
    <t xml:space="preserve">PS </t>
    <phoneticPr fontId="5" type="noConversion"/>
  </si>
</sst>
</file>

<file path=xl/styles.xml><?xml version="1.0" encoding="utf-8"?>
<styleSheet xmlns="http://schemas.openxmlformats.org/spreadsheetml/2006/main">
  <fonts count="35">
    <font>
      <sz val="10"/>
      <name val="Verdana"/>
    </font>
    <font>
      <b/>
      <sz val="10"/>
      <name val="Verdana"/>
    </font>
    <font>
      <b/>
      <sz val="10"/>
      <name val="Verdana"/>
    </font>
    <font>
      <b/>
      <sz val="10"/>
      <name val="Verdana"/>
    </font>
    <font>
      <sz val="10"/>
      <name val="Verdana"/>
    </font>
    <font>
      <sz val="8"/>
      <name val="Verdana"/>
    </font>
    <font>
      <b/>
      <sz val="11"/>
      <name val="Verdana"/>
    </font>
    <font>
      <b/>
      <sz val="12"/>
      <color indexed="9"/>
      <name val="Verdana"/>
    </font>
    <font>
      <b/>
      <sz val="14"/>
      <name val="Verdana"/>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color indexed="9"/>
      <name val="Verdana"/>
    </font>
    <font>
      <sz val="12"/>
      <name val="Verdana"/>
    </font>
    <font>
      <b/>
      <sz val="10"/>
      <color indexed="10"/>
      <name val="Verdana"/>
    </font>
    <font>
      <sz val="10"/>
      <color indexed="9"/>
      <name val="Verdana"/>
    </font>
    <font>
      <b/>
      <sz val="11"/>
      <color indexed="8"/>
      <name val="Verdana"/>
    </font>
    <font>
      <b/>
      <sz val="10"/>
      <color indexed="8"/>
      <name val="Verdana"/>
    </font>
    <font>
      <sz val="10"/>
      <color indexed="8"/>
      <name val="Verdana"/>
    </font>
    <font>
      <u/>
      <sz val="10"/>
      <color indexed="9"/>
      <name val="Verdana"/>
    </font>
    <font>
      <b/>
      <sz val="11"/>
      <color indexed="9"/>
      <name val="Verdana"/>
    </font>
  </fonts>
  <fills count="2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indexed="55"/>
        <bgColor indexed="64"/>
      </patternFill>
    </fill>
  </fills>
  <borders count="28">
    <border>
      <left/>
      <right/>
      <top/>
      <bottom/>
      <diagonal/>
    </border>
    <border>
      <left/>
      <right/>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right style="thin">
        <color indexed="22"/>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9"/>
      </left>
      <right/>
      <top style="thin">
        <color indexed="9"/>
      </top>
      <bottom style="thin">
        <color indexed="64"/>
      </bottom>
      <diagonal/>
    </border>
    <border>
      <left/>
      <right/>
      <top style="thin">
        <color indexed="22"/>
      </top>
      <bottom/>
      <diagonal/>
    </border>
    <border>
      <left/>
      <right style="thin">
        <color indexed="64"/>
      </right>
      <top style="thin">
        <color indexed="22"/>
      </top>
      <bottom style="thin">
        <color indexed="22"/>
      </bottom>
      <diagonal/>
    </border>
  </borders>
  <cellStyleXfs count="42">
    <xf numFmtId="0" fontId="0" fillId="0" borderId="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8" borderId="0" applyNumberFormat="0" applyBorder="0" applyAlignment="0" applyProtection="0"/>
    <xf numFmtId="0" fontId="15" fillId="8" borderId="14" applyNumberFormat="0" applyAlignment="0" applyProtection="0"/>
    <xf numFmtId="0" fontId="16" fillId="19" borderId="15" applyNumberFormat="0" applyAlignment="0" applyProtection="0"/>
    <xf numFmtId="0" fontId="17" fillId="0" borderId="0" applyNumberFormat="0" applyFill="0" applyBorder="0" applyAlignment="0" applyProtection="0"/>
    <xf numFmtId="0" fontId="18" fillId="20" borderId="0" applyNumberFormat="0" applyBorder="0" applyAlignment="0" applyProtection="0"/>
    <xf numFmtId="0" fontId="9" fillId="0" borderId="16" applyNumberFormat="0" applyFill="0" applyAlignment="0" applyProtection="0"/>
    <xf numFmtId="0" fontId="19" fillId="0" borderId="17" applyNumberFormat="0" applyFill="0" applyAlignment="0" applyProtection="0"/>
    <xf numFmtId="0" fontId="10" fillId="0" borderId="18" applyNumberFormat="0" applyFill="0" applyAlignment="0" applyProtection="0"/>
    <xf numFmtId="0" fontId="10" fillId="0" borderId="0" applyNumberFormat="0" applyFill="0" applyBorder="0" applyAlignment="0" applyProtection="0"/>
    <xf numFmtId="0" fontId="20" fillId="9" borderId="14" applyNumberFormat="0" applyAlignment="0" applyProtection="0"/>
    <xf numFmtId="0" fontId="21" fillId="0" borderId="19" applyNumberFormat="0" applyFill="0" applyAlignment="0" applyProtection="0"/>
    <xf numFmtId="0" fontId="22" fillId="21" borderId="0" applyNumberFormat="0" applyBorder="0" applyAlignment="0" applyProtection="0"/>
    <xf numFmtId="0" fontId="4" fillId="22" borderId="11" applyNumberFormat="0" applyFont="0" applyAlignment="0" applyProtection="0"/>
    <xf numFmtId="0" fontId="23" fillId="8" borderId="20" applyNumberFormat="0" applyAlignment="0" applyProtection="0"/>
    <xf numFmtId="0" fontId="11" fillId="0" borderId="0" applyNumberFormat="0" applyFill="0" applyBorder="0" applyAlignment="0" applyProtection="0"/>
    <xf numFmtId="0" fontId="24" fillId="0" borderId="21" applyNumberFormat="0" applyFill="0" applyAlignment="0" applyProtection="0"/>
    <xf numFmtId="0" fontId="25" fillId="0" borderId="0" applyNumberFormat="0" applyFill="0" applyBorder="0" applyAlignment="0" applyProtection="0"/>
  </cellStyleXfs>
  <cellXfs count="62">
    <xf numFmtId="0" fontId="0" fillId="0" borderId="0" xfId="0"/>
    <xf numFmtId="0" fontId="3" fillId="2" borderId="5" xfId="0" applyFont="1" applyFill="1" applyBorder="1" applyAlignment="1">
      <alignment wrapText="1"/>
    </xf>
    <xf numFmtId="0" fontId="3" fillId="2" borderId="0" xfId="0" applyFont="1" applyFill="1" applyAlignment="1">
      <alignment wrapText="1"/>
    </xf>
    <xf numFmtId="0" fontId="0" fillId="2" borderId="0" xfId="0" applyFill="1"/>
    <xf numFmtId="0" fontId="6" fillId="2" borderId="1" xfId="0" applyFont="1" applyFill="1" applyBorder="1" applyAlignment="1">
      <alignment wrapText="1"/>
    </xf>
    <xf numFmtId="0" fontId="6" fillId="2" borderId="0" xfId="0" applyFont="1" applyFill="1" applyAlignment="1">
      <alignment wrapText="1"/>
    </xf>
    <xf numFmtId="0" fontId="3" fillId="2" borderId="6" xfId="0" applyFont="1" applyFill="1" applyBorder="1" applyAlignment="1">
      <alignment horizontal="center" wrapText="1"/>
    </xf>
    <xf numFmtId="0" fontId="0" fillId="7" borderId="5" xfId="0" applyFill="1" applyBorder="1"/>
    <xf numFmtId="0" fontId="26" fillId="5" borderId="8" xfId="0" applyFont="1" applyFill="1" applyBorder="1" applyAlignment="1">
      <alignment horizontal="center" wrapText="1"/>
    </xf>
    <xf numFmtId="0" fontId="26" fillId="5" borderId="9" xfId="0" applyFont="1" applyFill="1" applyBorder="1" applyAlignment="1">
      <alignment horizontal="center" wrapText="1"/>
    </xf>
    <xf numFmtId="0" fontId="7" fillId="4" borderId="2" xfId="0" applyFont="1" applyFill="1" applyBorder="1" applyAlignment="1">
      <alignment horizontal="center" wrapText="1"/>
    </xf>
    <xf numFmtId="0" fontId="0" fillId="7" borderId="6" xfId="0" applyFill="1" applyBorder="1"/>
    <xf numFmtId="0" fontId="26" fillId="5" borderId="25" xfId="0" applyFont="1" applyFill="1" applyBorder="1" applyAlignment="1">
      <alignment horizontal="center" wrapText="1"/>
    </xf>
    <xf numFmtId="0" fontId="28" fillId="7" borderId="6" xfId="0" applyFont="1" applyFill="1" applyBorder="1"/>
    <xf numFmtId="0" fontId="26" fillId="2" borderId="0" xfId="0" applyFont="1" applyFill="1" applyAlignment="1">
      <alignment wrapText="1"/>
    </xf>
    <xf numFmtId="0" fontId="29" fillId="2" borderId="0" xfId="0" applyFont="1" applyFill="1"/>
    <xf numFmtId="0" fontId="30" fillId="2" borderId="0" xfId="0" applyFont="1" applyFill="1" applyAlignment="1">
      <alignment wrapText="1"/>
    </xf>
    <xf numFmtId="0" fontId="31" fillId="2" borderId="0" xfId="0" applyFont="1" applyFill="1" applyAlignment="1">
      <alignment wrapText="1"/>
    </xf>
    <xf numFmtId="0" fontId="32" fillId="2" borderId="0" xfId="0" applyFont="1" applyFill="1"/>
    <xf numFmtId="0" fontId="0" fillId="2" borderId="0" xfId="0" applyFill="1" applyProtection="1"/>
    <xf numFmtId="0" fontId="0" fillId="2" borderId="4" xfId="0" applyFill="1" applyBorder="1" applyAlignment="1" applyProtection="1">
      <alignment wrapText="1"/>
    </xf>
    <xf numFmtId="0" fontId="0" fillId="2" borderId="11" xfId="0" applyFill="1" applyBorder="1" applyAlignment="1" applyProtection="1">
      <alignment wrapText="1"/>
    </xf>
    <xf numFmtId="0" fontId="32" fillId="2" borderId="0" xfId="0" applyFont="1" applyFill="1" applyProtection="1"/>
    <xf numFmtId="0" fontId="29" fillId="2" borderId="0" xfId="0" applyFont="1" applyFill="1" applyProtection="1"/>
    <xf numFmtId="0" fontId="0" fillId="2" borderId="12" xfId="0" applyFill="1" applyBorder="1" applyAlignment="1" applyProtection="1">
      <alignment wrapText="1"/>
    </xf>
    <xf numFmtId="0" fontId="0" fillId="2" borderId="13" xfId="0" applyFill="1" applyBorder="1" applyAlignment="1" applyProtection="1">
      <alignment wrapText="1"/>
    </xf>
    <xf numFmtId="0" fontId="0" fillId="2" borderId="0" xfId="0" applyFill="1" applyAlignment="1" applyProtection="1">
      <alignment wrapText="1"/>
    </xf>
    <xf numFmtId="0" fontId="0" fillId="0" borderId="0" xfId="0" applyBorder="1" applyAlignment="1" applyProtection="1">
      <alignment horizontal="center" vertical="center"/>
    </xf>
    <xf numFmtId="0" fontId="3" fillId="2" borderId="0" xfId="0" applyFont="1" applyFill="1" applyAlignment="1" applyProtection="1">
      <alignment horizontal="center" vertical="center"/>
    </xf>
    <xf numFmtId="0" fontId="0" fillId="6" borderId="5" xfId="0" applyFill="1" applyBorder="1" applyAlignment="1" applyProtection="1">
      <alignment horizontal="center"/>
      <protection locked="0"/>
    </xf>
    <xf numFmtId="0" fontId="0" fillId="2" borderId="5" xfId="0" applyFill="1" applyBorder="1" applyAlignment="1" applyProtection="1">
      <alignment wrapText="1"/>
    </xf>
    <xf numFmtId="0" fontId="0" fillId="0" borderId="26" xfId="0" applyBorder="1" applyAlignment="1"/>
    <xf numFmtId="0" fontId="32" fillId="2" borderId="0" xfId="0" applyFont="1" applyFill="1" applyAlignment="1" applyProtection="1">
      <alignment wrapText="1"/>
    </xf>
    <xf numFmtId="0" fontId="3" fillId="2" borderId="7" xfId="0" applyFont="1" applyFill="1" applyBorder="1" applyAlignment="1">
      <alignment horizontal="center" wrapText="1"/>
    </xf>
    <xf numFmtId="0" fontId="2" fillId="2" borderId="5" xfId="0" applyFont="1" applyFill="1" applyBorder="1" applyAlignment="1">
      <alignment wrapText="1"/>
    </xf>
    <xf numFmtId="0" fontId="26" fillId="2" borderId="0" xfId="0" applyFont="1" applyFill="1" applyBorder="1" applyProtection="1"/>
    <xf numFmtId="0" fontId="29" fillId="2" borderId="0" xfId="0" applyFont="1" applyFill="1" applyBorder="1" applyProtection="1"/>
    <xf numFmtId="0" fontId="29" fillId="0" borderId="0" xfId="0" applyFont="1" applyFill="1" applyBorder="1" applyProtection="1"/>
    <xf numFmtId="0" fontId="33" fillId="2" borderId="0" xfId="0" applyFont="1" applyFill="1" applyBorder="1" applyProtection="1"/>
    <xf numFmtId="0" fontId="26" fillId="2" borderId="0" xfId="0" applyFont="1" applyFill="1" applyAlignment="1" applyProtection="1">
      <alignment horizontal="right"/>
    </xf>
    <xf numFmtId="0" fontId="26" fillId="2" borderId="0" xfId="0" applyFont="1" applyFill="1" applyProtection="1"/>
    <xf numFmtId="0" fontId="29" fillId="2" borderId="0" xfId="0" applyFont="1" applyFill="1" applyAlignment="1" applyProtection="1">
      <alignment horizontal="right"/>
    </xf>
    <xf numFmtId="0" fontId="34" fillId="2" borderId="0" xfId="0" applyFont="1" applyFill="1" applyAlignment="1">
      <alignment wrapText="1"/>
    </xf>
    <xf numFmtId="0" fontId="0" fillId="0" borderId="0" xfId="0" applyBorder="1" applyAlignment="1"/>
    <xf numFmtId="0" fontId="31" fillId="23" borderId="5" xfId="0" applyFont="1" applyFill="1" applyBorder="1" applyProtection="1">
      <protection locked="0"/>
    </xf>
    <xf numFmtId="0" fontId="1" fillId="23" borderId="5" xfId="0" applyFont="1" applyFill="1" applyBorder="1" applyProtection="1">
      <protection locked="0"/>
    </xf>
    <xf numFmtId="0" fontId="0" fillId="3" borderId="26" xfId="0" applyFill="1" applyBorder="1" applyAlignment="1" applyProtection="1"/>
    <xf numFmtId="0" fontId="0" fillId="0" borderId="26" xfId="0" applyBorder="1" applyAlignment="1"/>
    <xf numFmtId="0" fontId="7" fillId="5" borderId="22" xfId="0" applyFont="1" applyFill="1" applyBorder="1" applyAlignment="1">
      <alignment horizontal="center" wrapText="1"/>
    </xf>
    <xf numFmtId="0" fontId="27" fillId="0" borderId="23" xfId="0" applyFont="1" applyBorder="1" applyAlignment="1">
      <alignment horizontal="center" wrapText="1"/>
    </xf>
    <xf numFmtId="0" fontId="0" fillId="0" borderId="24" xfId="0" applyBorder="1" applyAlignment="1">
      <alignment wrapText="1"/>
    </xf>
    <xf numFmtId="0" fontId="8" fillId="2" borderId="0" xfId="0" applyFont="1" applyFill="1" applyAlignment="1">
      <alignment wrapText="1"/>
    </xf>
    <xf numFmtId="0" fontId="0" fillId="0" borderId="0" xfId="0" applyAlignment="1">
      <alignment wrapText="1"/>
    </xf>
    <xf numFmtId="0" fontId="0" fillId="2" borderId="0" xfId="0" applyFill="1" applyAlignment="1"/>
    <xf numFmtId="0" fontId="3" fillId="2" borderId="10" xfId="0" applyFont="1" applyFill="1" applyBorder="1" applyAlignment="1" applyProtection="1">
      <alignment horizontal="center" vertical="center"/>
    </xf>
    <xf numFmtId="0" fontId="0" fillId="0" borderId="10" xfId="0" applyBorder="1" applyAlignment="1" applyProtection="1">
      <alignment horizontal="center" vertical="center"/>
    </xf>
    <xf numFmtId="0" fontId="7" fillId="4" borderId="2" xfId="0" applyFont="1" applyFill="1" applyBorder="1" applyAlignment="1">
      <alignment horizontal="center" wrapText="1"/>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7" xfId="0" applyBorder="1" applyAlignment="1">
      <alignment horizont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W342"/>
  <sheetViews>
    <sheetView tabSelected="1" zoomScaleNormal="60" zoomScalePageLayoutView="60" workbookViewId="0">
      <pane xSplit="3" ySplit="5" topLeftCell="D6" activePane="bottomRight" state="frozen"/>
      <selection pane="topRight" activeCell="D1" sqref="D1"/>
      <selection pane="bottomLeft" activeCell="A6" sqref="A6"/>
      <selection pane="bottomRight" activeCell="D6" sqref="D6"/>
    </sheetView>
  </sheetViews>
  <sheetFormatPr baseColWidth="10" defaultColWidth="11.42578125" defaultRowHeight="13"/>
  <cols>
    <col min="1" max="1" width="3.7109375" style="3" customWidth="1"/>
    <col min="2" max="2" width="18.85546875" style="3" customWidth="1"/>
    <col min="3" max="3" width="19.28515625" style="3" customWidth="1"/>
    <col min="4" max="4" width="11.28515625" style="3" customWidth="1"/>
    <col min="5" max="5" width="11.5703125" style="3" customWidth="1"/>
    <col min="6" max="6" width="17.28515625" style="3" customWidth="1"/>
    <col min="7" max="7" width="15.140625" style="3" customWidth="1"/>
    <col min="8" max="8" width="17.85546875" style="3" customWidth="1"/>
    <col min="9" max="9" width="20.28515625" style="3" customWidth="1"/>
    <col min="10" max="10" width="15.140625" style="3" customWidth="1"/>
    <col min="11" max="11" width="12.5703125" style="3" customWidth="1"/>
    <col min="12" max="12" width="15.28515625" style="3" customWidth="1"/>
    <col min="13" max="13" width="15" style="3" customWidth="1"/>
    <col min="14" max="14" width="14.7109375" style="3" customWidth="1"/>
    <col min="15" max="15" width="19.5703125" style="3" customWidth="1"/>
    <col min="16" max="16" width="52.42578125" style="3" customWidth="1"/>
    <col min="17" max="17" width="32.5703125" style="3" customWidth="1"/>
    <col min="18" max="19" width="11.42578125" style="3"/>
    <col min="20" max="22" width="11.42578125" style="15"/>
    <col min="23" max="16384" width="11.42578125" style="3"/>
  </cols>
  <sheetData>
    <row r="1" spans="1:23">
      <c r="E1" s="53"/>
      <c r="F1" s="53"/>
    </row>
    <row r="2" spans="1:23" ht="21" customHeight="1">
      <c r="B2" s="51" t="s">
        <v>15</v>
      </c>
      <c r="C2" s="52"/>
      <c r="D2" s="43"/>
      <c r="E2" s="43"/>
    </row>
    <row r="3" spans="1:23">
      <c r="B3" s="3" t="s">
        <v>3</v>
      </c>
    </row>
    <row r="4" spans="1:23" s="5" customFormat="1" ht="36.75" customHeight="1">
      <c r="B4" s="4"/>
      <c r="C4" s="4"/>
      <c r="D4" s="56" t="s">
        <v>12</v>
      </c>
      <c r="E4" s="57"/>
      <c r="F4" s="58"/>
      <c r="G4" s="10" t="s">
        <v>13</v>
      </c>
      <c r="H4" s="56" t="s">
        <v>34</v>
      </c>
      <c r="I4" s="59"/>
      <c r="J4" s="59"/>
      <c r="K4" s="59"/>
      <c r="L4" s="60"/>
      <c r="M4" s="56" t="s">
        <v>45</v>
      </c>
      <c r="N4" s="61"/>
      <c r="O4" s="48" t="s">
        <v>22</v>
      </c>
      <c r="P4" s="49"/>
      <c r="Q4" s="50"/>
      <c r="R4" s="16"/>
      <c r="S4" s="16"/>
      <c r="T4" s="42"/>
      <c r="U4" s="42"/>
      <c r="V4" s="42"/>
      <c r="W4" s="16"/>
    </row>
    <row r="5" spans="1:23" s="2" customFormat="1" ht="52">
      <c r="B5" s="1" t="s">
        <v>44</v>
      </c>
      <c r="C5" s="34" t="s">
        <v>45</v>
      </c>
      <c r="D5" s="6" t="s">
        <v>52</v>
      </c>
      <c r="E5" s="6" t="s">
        <v>1</v>
      </c>
      <c r="F5" s="6" t="s">
        <v>62</v>
      </c>
      <c r="G5" s="6" t="s">
        <v>6</v>
      </c>
      <c r="H5" s="6" t="s">
        <v>57</v>
      </c>
      <c r="I5" s="6" t="s">
        <v>70</v>
      </c>
      <c r="J5" s="6" t="s">
        <v>54</v>
      </c>
      <c r="K5" s="6" t="s">
        <v>71</v>
      </c>
      <c r="L5" s="6" t="s">
        <v>55</v>
      </c>
      <c r="M5" s="6" t="s">
        <v>2</v>
      </c>
      <c r="N5" s="33" t="s">
        <v>56</v>
      </c>
      <c r="O5" s="8" t="s">
        <v>74</v>
      </c>
      <c r="P5" s="12" t="s">
        <v>75</v>
      </c>
      <c r="Q5" s="9" t="s">
        <v>84</v>
      </c>
      <c r="R5" s="17"/>
      <c r="S5" s="14" t="s">
        <v>14</v>
      </c>
      <c r="T5" s="14" t="s">
        <v>81</v>
      </c>
      <c r="U5" s="14" t="s">
        <v>82</v>
      </c>
      <c r="V5" s="14" t="s">
        <v>83</v>
      </c>
      <c r="W5" s="14"/>
    </row>
    <row r="6" spans="1:23">
      <c r="A6" s="3">
        <v>1</v>
      </c>
      <c r="B6" s="44" t="s">
        <v>9</v>
      </c>
      <c r="C6" s="44" t="s">
        <v>10</v>
      </c>
      <c r="D6" s="29" t="s">
        <v>8</v>
      </c>
      <c r="E6" s="29" t="s">
        <v>85</v>
      </c>
      <c r="F6" s="29" t="s">
        <v>86</v>
      </c>
      <c r="G6" s="29" t="s">
        <v>7</v>
      </c>
      <c r="H6" s="29" t="s">
        <v>19</v>
      </c>
      <c r="I6" s="29" t="s">
        <v>20</v>
      </c>
      <c r="J6" s="29" t="s">
        <v>87</v>
      </c>
      <c r="K6" s="29" t="s">
        <v>88</v>
      </c>
      <c r="L6" s="29" t="s">
        <v>89</v>
      </c>
      <c r="M6" s="29" t="s">
        <v>90</v>
      </c>
      <c r="N6" s="29" t="s">
        <v>36</v>
      </c>
      <c r="O6" s="11" t="str">
        <f>IF(AND(O82&gt;1,O82&lt;900),"self-control recommended",IF(O82=1,"self-control recommended (cohort also possible)",IF(O82=0,"either self-control or cohort recommended",IF(O82=-1,"cohort recommended (self-control also possible)",IF(O82&lt;-1,"cohort recommended",IF(O82&gt;900,"please make a selection for each characteristic"))))))</f>
        <v>self-control recommended</v>
      </c>
      <c r="P6" s="7" t="str">
        <f t="shared" ref="P6" si="0">IF(AND(O82&lt;900,O82&gt;1,M82="A"),"with time-trend adjustment",IF(AND(O82&lt;900,O82&gt;1,M82="U"),"with or without time-trend adjustment",IF(AND(O82=0,M82="A"),"with time-trend adjustment if self-control design used",IF(AND(O82=0,M82="U"),"with or without time-trend adjustment if self-control design used",IF(AND(O82&lt;-1,O120="P,I,R"),"with either PS matching, IPW, or regression",IF(AND(O82&lt;-1,O120="P,I"),"with either PS matching or IPW",IF(AND(O82&lt;-1,O120="P,R"),"with PS matching or regression",IF(AND(O82&lt;-1,O120="I,R"),"with IPW or regression",IF(AND(O82&lt;-1,O120="P"),"with PS matching",IF(AND(O82&lt;-1,O120="I"),"with IPW",IF(AND(O82&lt;-1,O120="R"),"with regression",IF(AND(O82=1,M82="A",O120="P,I,R"),"with or without time-trend adjustment if self-control design used (with either PS matching, IPW, or regression if cohort used)",IF(AND(O82=1,M82="A",O120="P,I"),"with or without time-trend adjustment if self-control design used (with either PS matching or IPW if cohort used)",IF(AND(O82=1,M82="A",O120="P,R"),"with or without time-trend adjustment if self-control design used (with either PS matching or regression if cohort used)",IF(AND(O82=1,M82="A",O120="I,R"),"with or without time-trend adjustment if self-control design used (with either IPW or regression if cohort used)",IF(AND(O82=1,M82="A",O120="P"),"with or without time-trend adjustment if self-control design used (with either PS matching if cohort used)",IF(AND(O82=1,M82="A",O120="I"),"with or without time-trend adjustment if self-control design used (with either IPW if cohort used)",IF(AND(O82=1,M82="A",O120="R"),"with or without time-trend adjustment if self-control design used (with regression if cohort used)",IF(AND(O82=1,M82="U",O120="P,I,R"),"with time-trend adjustment if self-control design used (with either PS matching, IPW, or regression if cohort used)",IF(AND(O82=1,M82="U",O120="P,I"),"with time-trend adjustment if self-control design used (with either PS matching or IPW if cohort used)",IF(AND(O82=1,M82="U",O120="P,R"),"with time-trend adjustment if self-control design used (with either PS matching or regression if cohort used)",IF(AND(O82=1,M82="U",O120="I,R"),"with time-trend adjustment if self-control design used (with either IPW or regression if cohort used)",IF(AND(O82=1,M82="U",O120="P"),"with time-trend adjustment if self-control design used (with either PS matching if cohort used)",IF(AND(O82=1,M82="U",O120="I"),"with time-trend adjustment if self-control design used (with either IPW if cohort used)",IF(AND(O82=1,M82="U",O120="R"),"with time-trend adjustment if self-control design used (with regression if cohort used)",IF(AND(O82=-1,M82="A",O120="P,I,R"),"with either PS matching, IPW, or regression if cohort used (with or without time-trend adjustment if self-control design used)",IF(AND(O82=-1,M82="A",O120="P,I"),"with either PS matching or IPW if cohort used (with or without time-trend adjustment if self-control design used))",IF(AND(O82=-1,M82="A",O120="P,R"),"with either PS matching or regression if cohort used (with or without time-trend adjustment if self-control design used)",IF(AND(O82=-1,M82="A",O120="I,R"),"with either IPW or regression if cohort used (with or without time-trend adjustment if self-control design used)",IF(AND(O82=-1,M82="A",O120="P"),"with either PS matching if cohort used (with or without time-trend adjustment if self-control design used)",IF(AND(O82=-1,M82="A",O120="I"),"with either IPW if cohort used (with or without time-trend adjustment if self-control design used)",IF(AND(O82=-1,M82="A",O120="R"),"with regression if cohort used (with or without time-trend adjustment if self-control design used)",IF(AND(O82=-1,M82="U",O120="P,I,R"),"with either PS matching, IPW, or regression if cohort used (with time-trend adjustment if self-control design used)",IF(AND(O82=-1,M82="U",O120="P,I"),"with either PS matching or IPW if cohort used (with time-trend adjustment if self-control design used))",IF(AND(O82=-1,M82="U",O120="P,R"),"with either PS matching or regression if cohort used (with time-trend adjustment if self-control design used)",IF(AND(O82=-1,M82="U",O120="I,R"),"with either IPW or regression if cohort used (with time-trend adjustment if self-control design used)",IF(AND(O82=-1,M82="U",O120="P"),"with either PS matching if cohort used (with time-trend adjustment if self-control design used)",IF(AND(O82=-1,M82="U",O120="I"),"with either IPW if cohort used (with time-trend adjustment if self-control design used)",IF(AND(O82=-1,M82="U",O120="R"),"with regression if cohort used (with time-trend adjustment if self-control design used)",IF(AND(O82=0,M82="A",O120="P,I,R"),"with or without time-trend adjustment if self-control design used; with either PS matching, IPW, or regression if cohort used",IF(AND(O82=0,M82="A",O120="P,I"),"with or without time-trend adjustment if self-control design used; with either PS matching or IPW if cohort used",IF(AND(O82=0,M82="A",O120="P,R"),"with or without time-trend adjustment if self-control design used; with either PS matching or regression if cohort used",IF(AND(O82=0,M82="A",O120="I,R"),"with or without time-trend adjustment if self-control design used; with either IPW or regression if cohort used",IF(AND(O82=0,M82="A",O120="P"),"with or without time-trend adjustment if self-control design used; with either PS matching if cohort used",IF(AND(O82=0,M82="A",O120="I"),"with or without time-trend adjustment if self-control design used; with either IPW if cohort used",IF(AND(O82=0,M82="A",O120="R"),"with or without time-trend adjustment if self-control design used; with regression if cohort used",IF(AND(O82=0,M82="U",O120="P,I,R"),"with time-trend adjustment if self-control design used; with either PS matching, IPW, or regression if cohort used",IF(AND(O82=0,M82="U",O120="P,I"),"with time-trend adjustment if self-control design used; with either PS matching or IPW if cohort used",IF(AND(O82=0,M82="U",O120="P,R"),"with time-trend adjustment if self-control design used; with either PS matching or regression if cohort used",IF(AND(O82=0,M82="U",O120="I,R"),"with time-trend adjustment if self-control design used; with either IPW or regression if cohort used",IF(AND(O82=0,M82="U",O120="P"),"with time-trend adjustment if self-control design used; with either PS matching if cohort used",IF(AND(O82=0,M82="U",O120="I"),"with time-trend adjustment if self-control design used; with either IPW if cohort used)",IF(AND(O82=0,M82="U",O120="R"),"with time-trend adjustment if self-control design used; with regression if cohort used","please make a selection for each characteristic")))))))))))))))))))))))))))))))))))))))))))))))))))))</f>
        <v>with or without time-trend adjustment</v>
      </c>
      <c r="Q6" s="13" t="str">
        <f>IF(AND(U6=1,V6=1,N6&lt;&gt;$N$43),"WARNING: confounding bias likely with either design",IF(AND(U6=1,V6=0,N6&lt;&gt;$N$43),"WARNING: confounding bias likely",IF(AND(U6=0,V6=1,N6&lt;&gt;$N$43),"WARNING: confounding bias likely",IF(AND(U6=1,V6=1,N6=$N$43),"WARNING: confounding bias and bias due to outcome misclassification likely with either design",IF(AND(U6=1,V6=0,N6=$N$43),"WARNING: confounding bias and bias due to outcome misclassification likely",IF(AND(U6=0,V6=1,N6=$N$43),"WARNING: confounding bias and bias due to outcome misclassification likely",IF(AND(U6=0,V6=0,N6=$N$43),"WARNING: bias due to outcome misclassification likely"," ")))))))</f>
        <v xml:space="preserve"> </v>
      </c>
      <c r="R6" s="18"/>
      <c r="S6" s="15">
        <f>IF(O6&lt;&gt;"self-control recommended",1,0)</f>
        <v>0</v>
      </c>
      <c r="T6" s="15">
        <f>IF(O6&lt;&gt;"cohort recommended",1,0)</f>
        <v>1</v>
      </c>
      <c r="U6" s="15">
        <f t="shared" ref="U6:U40" si="1">IF(AND(S6=1,K6=$K$42),1,0)</f>
        <v>0</v>
      </c>
      <c r="V6" s="15">
        <f t="shared" ref="V6:V40" si="2">IF(AND(T6=1,L6=$L$42),1,0)</f>
        <v>0</v>
      </c>
      <c r="W6" s="15"/>
    </row>
    <row r="7" spans="1:23">
      <c r="A7" s="3">
        <v>2</v>
      </c>
      <c r="B7" s="45"/>
      <c r="C7" s="45"/>
      <c r="D7" s="29"/>
      <c r="E7" s="29"/>
      <c r="F7" s="29"/>
      <c r="G7" s="29"/>
      <c r="H7" s="29"/>
      <c r="I7" s="29"/>
      <c r="J7" s="29"/>
      <c r="K7" s="29"/>
      <c r="L7" s="29"/>
      <c r="M7" s="29"/>
      <c r="N7" s="29"/>
      <c r="O7" s="11" t="str">
        <f t="shared" ref="O7:O40" si="3">IF(AND(O83&gt;1,O83&lt;900),"self-control recommended",IF(O83=1,"self-control recommended (cohort also possible)",IF(O83=0,"either self-control or cohort recommended",IF(O83=-1,"cohort recommended (self-control also possible)",IF(O83&lt;-1,"cohort recommended",IF(O83&gt;900,"please make a selection for each characteristic"))))))</f>
        <v>please make a selection for each characteristic</v>
      </c>
      <c r="P7" s="7" t="str">
        <f>IF(AND(O83&lt;900,O83&gt;1,M83="A"),"with time-trend adjustment",IF(AND(O83&lt;900,O83&gt;1,M83="U"),"with or without time-trend adjustment",IF(AND(O83=0,M83="A"),"with time-trend adjustment if self-control design used",IF(AND(O83=0,M83="U"),"with or without time-trend adjustment if self-control design used",IF(AND(O83&lt;-1,O121="P,I,R"),"with either PS matching, IPW, or regression",IF(AND(O83&lt;-1,O121="P,I"),"with either PS matching or IPW",IF(AND(O83&lt;-1,O121="P,R"),"with PS matching or regression",IF(AND(O83&lt;-1,O121="I,R"),"with IPW or regression",IF(AND(O83&lt;-1,O121="P"),"with PS matching",IF(AND(O83&lt;-1,O121="I"),"with IPW",IF(AND(O83&lt;-1,O121="R"),"with regression",IF(AND(O83=1,M83="A",O121="P,I,R"),"with or without time-trend adjustment if self-control design used (with either PS matching, IPW, or regression if cohort used)",IF(AND(O83=1,M83="A",O121="P,I"),"with or without time-trend adjustment if self-control design used (with either PS matching or IPW if cohort used)",IF(AND(O83=1,M83="A",O121="P,R"),"with or without time-trend adjustment if self-control design used (with either PS matching or regression if cohort used)",IF(AND(O83=1,M83="A",O121="I,R"),"with or without time-trend adjustment if self-control design used (with either IPW or regression if cohort used)",IF(AND(O83=1,M83="A",O121="P"),"with or without time-trend adjustment if self-control design used (with either PS matching if cohort used)",IF(AND(O83=1,M83="A",O121="I"),"with or without time-trend adjustment if self-control design used (with either IPW if cohort used)",IF(AND(O83=1,M83="A",O121="R"),"with or without time-trend adjustment if self-control design used (with regression if cohort used)",IF(AND(O83=1,M83="U",O121="P,I,R"),"with time-trend adjustment if self-control design used (with either PS matching, IPW, or regression if cohort used)",IF(AND(O83=1,M83="U",O121="P,I"),"with time-trend adjustment if self-control design used (with either PS matching or IPW if cohort used)",IF(AND(O83=1,M83="U",O121="P,R"),"with time-trend adjustment if self-control design used (with either PS matching or regression if cohort used)",IF(AND(O83=1,M83="U",O121="I,R"),"with time-trend adjustment if self-control design used (with either IPW or regression if cohort used)",IF(AND(O83=1,M83="U",O121="P"),"with time-trend adjustment if self-control design used (with either PS matching if cohort used)",IF(AND(O83=1,M83="U",O121="I"),"with time-trend adjustment if self-control design used (with either IPW if cohort used)",IF(AND(O83=1,M83="U",O121="R"),"with time-trend adjustment if self-control design used (with regression if cohort used)",IF(AND(O83=-1,M83="A",O121="P,I,R"),"with either PS matching, IPW, or regression if cohort used (with or without time-trend adjustment if self-control design used)",IF(AND(O83=-1,M83="A",O121="P,I"),"with either PS matching or IPW if cohort used (with or without time-trend adjustment if self-control design used))",IF(AND(O83=-1,M83="A",O121="P,R"),"with either PS matching or regression if cohort used (with or without time-trend adjustment if self-control design used)",IF(AND(O83=-1,M83="A",O121="I,R"),"with either IPW or regression if cohort used (with or without time-trend adjustment if self-control design used)",IF(AND(O83=-1,M83="A",O121="P"),"with either PS matching if cohort used (with or without time-trend adjustment if self-control design used)",IF(AND(O83=-1,M83="A",O121="I"),"with either IPW if cohort used (with or without time-trend adjustment if self-control design used)",IF(AND(O83=-1,M83="A",O121="R"),"with regression if cohort used (with or without time-trend adjustment if self-control design used)",IF(AND(O83=-1,M83="U",O121="P,I,R"),"with either PS matching, IPW, or regression if cohort used (with time-trend adjustment if self-control design used)",IF(AND(O83=-1,M83="U",O121="P,I"),"with either PS matching or IPW if cohort used (with time-trend adjustment if self-control design used))",IF(AND(O83=-1,M83="U",O121="P,R"),"with either PS matching or regression if cohort used (with time-trend adjustment if self-control design used)",IF(AND(O83=-1,M83="U",O121="I,R"),"with either IPW or regression if cohort used (with time-trend adjustment if self-control design used)",IF(AND(O83=-1,M83="U",O121="P"),"with either PS matching if cohort used (with time-trend adjustment if self-control design used)",IF(AND(O83=-1,M83="U",O121="I"),"with either IPW if cohort used (with time-trend adjustment if self-control design used)",IF(AND(O83=-1,M83="U",O121="R"),"with regression if cohort used (with time-trend adjustment if self-control design used)",IF(AND(O83=0,M83="A",O121="P,I,R"),"with or without time-trend adjustment if self-control design used; with either PS matching, IPW, or regression if cohort used",IF(AND(O83=0,M83="A",O121="P,I"),"with or without time-trend adjustment if self-control design used; with either PS matching or IPW if cohort used",IF(AND(O83=0,M83="A",O121="P,R"),"with or without time-trend adjustment if self-control design used; with either PS matching or regression if cohort used",IF(AND(O83=0,M83="A",O121="I,R"),"with or without time-trend adjustment if self-control design used; with either IPW or regression if cohort used",IF(AND(O83=0,M83="A",O121="P"),"with or without time-trend adjustment if self-control design used; with either PS matching if cohort used",IF(AND(O83=0,M83="A",O121="I"),"with or without time-trend adjustment if self-control design used; with either IPW if cohort used",IF(AND(O83=0,M83="A",O121="R"),"with or without time-trend adjustment if self-control design used; with regression if cohort used",IF(AND(O83=0,M83="U",O121="P,I,R"),"with time-trend adjustment if self-control design used; with either PS matching, IPW, or regression if cohort used",IF(AND(O83=0,M83="U",O121="P,I"),"with time-trend adjustment if self-control design used; with either PS matching or IPW if cohort used",IF(AND(O83=0,M83="U",O121="P,R"),"with time-trend adjustment if self-control design used; with either PS matching or regression if cohort used",IF(AND(O83=0,M83="U",O121="I,R"),"with time-trend adjustment if self-control design used; with either IPW or regression if cohort used",IF(AND(O83=0,M83="U",O121="P"),"with time-trend adjustment if self-control design used; with either PS matching if cohort used",IF(AND(O83=0,M83="U",O121="I"),"with time-trend adjustment if self-control design used; with either IPW if cohort used)",IF(AND(O83=0,M83="U",O121="R"),"with time-trend adjustment if self-control design used; with regression if cohort used","please make a selection for each characteristic")))))))))))))))))))))))))))))))))))))))))))))))))))))</f>
        <v>please make a selection for each characteristic</v>
      </c>
      <c r="Q7" s="13" t="str">
        <f t="shared" ref="Q7:Q40" si="4">IF(AND(U7=1,V7=1,N7&lt;&gt;$N$43),"WARNING: confounding bias likely with either design",IF(AND(U7=1,V7=0,N7&lt;&gt;$N$43),"WARNING: confounding bias likely",IF(AND(U7=0,V7=1,N7&lt;&gt;$N$43),"WARNING: confounding bias likely",IF(AND(U7=1,V7=1,N7=$N$43),"WARNING: confounding bias and bias due to outcome misclassification likely with either design",IF(AND(U7=1,V7=0,N7=$N$43),"WARNING: confounding bias and bias due to outcome misclassification likely",IF(AND(U7=0,V7=1,N7=$N$43),"WARNING: confounding bias and bias due to outcome misclassification likely",IF(AND(U7=0,V7=0,N7=$N$43),"WARNING: bias due to outcome misclassification likely"," ")))))))</f>
        <v xml:space="preserve"> </v>
      </c>
      <c r="R7" s="18"/>
      <c r="S7" s="15">
        <f t="shared" ref="S7:S40" si="5">IF(O7&lt;&gt;"self-control recommended",1,0)</f>
        <v>1</v>
      </c>
      <c r="T7" s="15">
        <f t="shared" ref="T7:T40" si="6">IF(O7&lt;&gt;"cohort recommended",1,0)</f>
        <v>1</v>
      </c>
      <c r="U7" s="15">
        <f t="shared" si="1"/>
        <v>0</v>
      </c>
      <c r="V7" s="15">
        <f t="shared" si="2"/>
        <v>0</v>
      </c>
      <c r="W7" s="15"/>
    </row>
    <row r="8" spans="1:23">
      <c r="A8" s="3">
        <v>3</v>
      </c>
      <c r="B8" s="45"/>
      <c r="C8" s="45"/>
      <c r="D8" s="29"/>
      <c r="E8" s="29"/>
      <c r="F8" s="29"/>
      <c r="G8" s="29"/>
      <c r="H8" s="29"/>
      <c r="I8" s="29"/>
      <c r="J8" s="29"/>
      <c r="K8" s="29"/>
      <c r="L8" s="29"/>
      <c r="M8" s="29"/>
      <c r="N8" s="29"/>
      <c r="O8" s="11" t="str">
        <f t="shared" si="3"/>
        <v>please make a selection for each characteristic</v>
      </c>
      <c r="P8" s="7" t="str">
        <f t="shared" ref="P8:P40" si="7">IF(AND(O84&lt;900,O84&gt;1,M84="A"),"with time-trend adjustment",IF(AND(O84&lt;900,O84&gt;1,M84="U"),"with or without time-trend adjustment",IF(AND(O84=0,M84="A"),"with time-trend adjustment if self-control design used",IF(AND(O84=0,M84="U"),"with or without time-trend adjustment if self-control design used",IF(AND(O84&lt;-1,O122="P,I,R"),"with either PS matching, IPW, or regression",IF(AND(O84&lt;-1,O122="P,I"),"with either PS matching or IPW",IF(AND(O84&lt;-1,O122="P,R"),"with PS matching or regression",IF(AND(O84&lt;-1,O122="I,R"),"with IPW or regression",IF(AND(O84&lt;-1,O122="P"),"with PS matching",IF(AND(O84&lt;-1,O122="I"),"with IPW",IF(AND(O84&lt;-1,O122="R"),"with regression",IF(AND(O84=1,M84="A",O122="P,I,R"),"with or without time-trend adjustment if self-control design used (with either PS matching, IPW, or regression if cohort used)",IF(AND(O84=1,M84="A",O122="P,I"),"with or without time-trend adjustment if self-control design used (with either PS matching or IPW if cohort used)",IF(AND(O84=1,M84="A",O122="P,R"),"with or without time-trend adjustment if self-control design used (with either PS matching or regression if cohort used)",IF(AND(O84=1,M84="A",O122="I,R"),"with or without time-trend adjustment if self-control design used (with either IPW or regression if cohort used)",IF(AND(O84=1,M84="A",O122="P"),"with or without time-trend adjustment if self-control design used (with either PS matching if cohort used)",IF(AND(O84=1,M84="A",O122="I"),"with or without time-trend adjustment if self-control design used (with either IPW if cohort used)",IF(AND(O84=1,M84="A",O122="R"),"with or without time-trend adjustment if self-control design used (with regression if cohort used)",IF(AND(O84=1,M84="U",O122="P,I,R"),"with time-trend adjustment if self-control design used (with either PS matching, IPW, or regression if cohort used)",IF(AND(O84=1,M84="U",O122="P,I"),"with time-trend adjustment if self-control design used (with either PS matching or IPW if cohort used)",IF(AND(O84=1,M84="U",O122="P,R"),"with time-trend adjustment if self-control design used (with either PS matching or regression if cohort used)",IF(AND(O84=1,M84="U",O122="I,R"),"with time-trend adjustment if self-control design used (with either IPW or regression if cohort used)",IF(AND(O84=1,M84="U",O122="P"),"with time-trend adjustment if self-control design used (with either PS matching if cohort used)",IF(AND(O84=1,M84="U",O122="I"),"with time-trend adjustment if self-control design used (with either IPW if cohort used)",IF(AND(O84=1,M84="U",O122="R"),"with time-trend adjustment if self-control design used (with regression if cohort used)",IF(AND(O84=-1,M84="A",O122="P,I,R"),"with either PS matching, IPW, or regression if cohort used (with or without time-trend adjustment if self-control design used)",IF(AND(O84=-1,M84="A",O122="P,I"),"with either PS matching or IPW if cohort used (with or without time-trend adjustment if self-control design used))",IF(AND(O84=-1,M84="A",O122="P,R"),"with either PS matching or regression if cohort used (with or without time-trend adjustment if self-control design used)",IF(AND(O84=-1,M84="A",O122="I,R"),"with either IPW or regression if cohort used (with or without time-trend adjustment if self-control design used)",IF(AND(O84=-1,M84="A",O122="P"),"with either PS matching if cohort used (with or without time-trend adjustment if self-control design used)",IF(AND(O84=-1,M84="A",O122="I"),"with either IPW if cohort used (with or without time-trend adjustment if self-control design used)",IF(AND(O84=-1,M84="A",O122="R"),"with regression if cohort used (with or without time-trend adjustment if self-control design used)",IF(AND(O84=-1,M84="U",O122="P,I,R"),"with either PS matching, IPW, or regression if cohort used (with time-trend adjustment if self-control design used)",IF(AND(O84=-1,M84="U",O122="P,I"),"with either PS matching or IPW if cohort used (with time-trend adjustment if self-control design used))",IF(AND(O84=-1,M84="U",O122="P,R"),"with either PS matching or regression if cohort used (with time-trend adjustment if self-control design used)",IF(AND(O84=-1,M84="U",O122="I,R"),"with either IPW or regression if cohort used (with time-trend adjustment if self-control design used)",IF(AND(O84=-1,M84="U",O122="P"),"with either PS matching if cohort used (with time-trend adjustment if self-control design used)",IF(AND(O84=-1,M84="U",O122="I"),"with either IPW if cohort used (with time-trend adjustment if self-control design used)",IF(AND(O84=-1,M84="U",O122="R"),"with regression if cohort used (with time-trend adjustment if self-control design used)",IF(AND(O84=0,M84="A",O122="P,I,R"),"with or without time-trend adjustment if self-control design used; with either PS matching, IPW, or regression if cohort used",IF(AND(O84=0,M84="A",O122="P,I"),"with or without time-trend adjustment if self-control design used; with either PS matching or IPW if cohort used",IF(AND(O84=0,M84="A",O122="P,R"),"with or without time-trend adjustment if self-control design used; with either PS matching or regression if cohort used",IF(AND(O84=0,M84="A",O122="I,R"),"with or without time-trend adjustment if self-control design used; with either IPW or regression if cohort used",IF(AND(O84=0,M84="A",O122="P"),"with or without time-trend adjustment if self-control design used; with either PS matching if cohort used",IF(AND(O84=0,M84="A",O122="I"),"with or without time-trend adjustment if self-control design used; with either IPW if cohort used",IF(AND(O84=0,M84="A",O122="R"),"with or without time-trend adjustment if self-control design used; with regression if cohort used",IF(AND(O84=0,M84="U",O122="P,I,R"),"with time-trend adjustment if self-control design used; with either PS matching, IPW, or regression if cohort used",IF(AND(O84=0,M84="U",O122="P,I"),"with time-trend adjustment if self-control design used; with either PS matching or IPW if cohort used",IF(AND(O84=0,M84="U",O122="P,R"),"with time-trend adjustment if self-control design used; with either PS matching or regression if cohort used",IF(AND(O84=0,M84="U",O122="I,R"),"with time-trend adjustment if self-control design used; with either IPW or regression if cohort used",IF(AND(O84=0,M84="U",O122="P"),"with time-trend adjustment if self-control design used; with either PS matching if cohort used",IF(AND(O84=0,M84="U",O122="I"),"with time-trend adjustment if self-control design used; with either IPW if cohort used)",IF(AND(O84=0,M84="U",O122="R"),"with time-trend adjustment if self-control design used; with regression if cohort used","please make a selection for each characteristic")))))))))))))))))))))))))))))))))))))))))))))))))))))</f>
        <v>please make a selection for each characteristic</v>
      </c>
      <c r="Q8" s="13" t="str">
        <f t="shared" si="4"/>
        <v xml:space="preserve"> </v>
      </c>
      <c r="R8" s="18"/>
      <c r="S8" s="15">
        <f t="shared" si="5"/>
        <v>1</v>
      </c>
      <c r="T8" s="15">
        <f t="shared" si="6"/>
        <v>1</v>
      </c>
      <c r="U8" s="15">
        <f t="shared" si="1"/>
        <v>0</v>
      </c>
      <c r="V8" s="15">
        <f t="shared" si="2"/>
        <v>0</v>
      </c>
      <c r="W8" s="15"/>
    </row>
    <row r="9" spans="1:23">
      <c r="A9" s="3">
        <v>4</v>
      </c>
      <c r="B9" s="45"/>
      <c r="C9" s="45"/>
      <c r="D9" s="29"/>
      <c r="E9" s="29"/>
      <c r="F9" s="29"/>
      <c r="G9" s="29"/>
      <c r="H9" s="29"/>
      <c r="I9" s="29"/>
      <c r="J9" s="29"/>
      <c r="K9" s="29"/>
      <c r="L9" s="29"/>
      <c r="M9" s="29"/>
      <c r="N9" s="29"/>
      <c r="O9" s="11" t="str">
        <f t="shared" si="3"/>
        <v>please make a selection for each characteristic</v>
      </c>
      <c r="P9" s="7" t="str">
        <f t="shared" si="7"/>
        <v>please make a selection for each characteristic</v>
      </c>
      <c r="Q9" s="13" t="str">
        <f t="shared" si="4"/>
        <v xml:space="preserve"> </v>
      </c>
      <c r="R9" s="18"/>
      <c r="S9" s="15">
        <f t="shared" si="5"/>
        <v>1</v>
      </c>
      <c r="T9" s="15">
        <f t="shared" si="6"/>
        <v>1</v>
      </c>
      <c r="U9" s="15">
        <f t="shared" si="1"/>
        <v>0</v>
      </c>
      <c r="V9" s="15">
        <f t="shared" si="2"/>
        <v>0</v>
      </c>
      <c r="W9" s="15"/>
    </row>
    <row r="10" spans="1:23">
      <c r="A10" s="3">
        <v>5</v>
      </c>
      <c r="B10" s="45"/>
      <c r="C10" s="45"/>
      <c r="D10" s="29"/>
      <c r="E10" s="29"/>
      <c r="F10" s="29"/>
      <c r="G10" s="29"/>
      <c r="H10" s="29"/>
      <c r="I10" s="29"/>
      <c r="J10" s="29"/>
      <c r="K10" s="29"/>
      <c r="L10" s="29"/>
      <c r="M10" s="29"/>
      <c r="N10" s="29"/>
      <c r="O10" s="11" t="str">
        <f t="shared" si="3"/>
        <v>please make a selection for each characteristic</v>
      </c>
      <c r="P10" s="7" t="str">
        <f t="shared" si="7"/>
        <v>please make a selection for each characteristic</v>
      </c>
      <c r="Q10" s="13" t="str">
        <f t="shared" si="4"/>
        <v xml:space="preserve"> </v>
      </c>
      <c r="R10" s="18"/>
      <c r="S10" s="15">
        <f t="shared" si="5"/>
        <v>1</v>
      </c>
      <c r="T10" s="15">
        <f t="shared" si="6"/>
        <v>1</v>
      </c>
      <c r="U10" s="15">
        <f t="shared" si="1"/>
        <v>0</v>
      </c>
      <c r="V10" s="15">
        <f t="shared" si="2"/>
        <v>0</v>
      </c>
      <c r="W10" s="15"/>
    </row>
    <row r="11" spans="1:23">
      <c r="A11" s="3">
        <v>6</v>
      </c>
      <c r="B11" s="45"/>
      <c r="C11" s="45"/>
      <c r="D11" s="29"/>
      <c r="E11" s="29"/>
      <c r="F11" s="29"/>
      <c r="G11" s="29"/>
      <c r="H11" s="29"/>
      <c r="I11" s="29"/>
      <c r="J11" s="29"/>
      <c r="K11" s="29"/>
      <c r="L11" s="29"/>
      <c r="M11" s="29"/>
      <c r="N11" s="29"/>
      <c r="O11" s="11" t="str">
        <f t="shared" si="3"/>
        <v>please make a selection for each characteristic</v>
      </c>
      <c r="P11" s="7" t="str">
        <f t="shared" si="7"/>
        <v>please make a selection for each characteristic</v>
      </c>
      <c r="Q11" s="13" t="str">
        <f t="shared" si="4"/>
        <v xml:space="preserve"> </v>
      </c>
      <c r="R11" s="18"/>
      <c r="S11" s="15">
        <f t="shared" si="5"/>
        <v>1</v>
      </c>
      <c r="T11" s="15">
        <f t="shared" si="6"/>
        <v>1</v>
      </c>
      <c r="U11" s="15">
        <f t="shared" si="1"/>
        <v>0</v>
      </c>
      <c r="V11" s="15">
        <f t="shared" si="2"/>
        <v>0</v>
      </c>
      <c r="W11" s="15"/>
    </row>
    <row r="12" spans="1:23">
      <c r="A12" s="3">
        <v>7</v>
      </c>
      <c r="B12" s="45"/>
      <c r="C12" s="45"/>
      <c r="D12" s="29"/>
      <c r="E12" s="29"/>
      <c r="F12" s="29"/>
      <c r="G12" s="29"/>
      <c r="H12" s="29"/>
      <c r="I12" s="29"/>
      <c r="J12" s="29"/>
      <c r="K12" s="29"/>
      <c r="L12" s="29"/>
      <c r="M12" s="29"/>
      <c r="N12" s="29"/>
      <c r="O12" s="11" t="str">
        <f t="shared" si="3"/>
        <v>please make a selection for each characteristic</v>
      </c>
      <c r="P12" s="7" t="str">
        <f t="shared" si="7"/>
        <v>please make a selection for each characteristic</v>
      </c>
      <c r="Q12" s="13" t="str">
        <f t="shared" si="4"/>
        <v xml:space="preserve"> </v>
      </c>
      <c r="R12" s="18"/>
      <c r="S12" s="15">
        <f t="shared" si="5"/>
        <v>1</v>
      </c>
      <c r="T12" s="15">
        <f t="shared" si="6"/>
        <v>1</v>
      </c>
      <c r="U12" s="15">
        <f t="shared" si="1"/>
        <v>0</v>
      </c>
      <c r="V12" s="15">
        <f t="shared" si="2"/>
        <v>0</v>
      </c>
      <c r="W12" s="15"/>
    </row>
    <row r="13" spans="1:23">
      <c r="A13" s="3">
        <v>8</v>
      </c>
      <c r="B13" s="45"/>
      <c r="C13" s="45"/>
      <c r="D13" s="29"/>
      <c r="E13" s="29"/>
      <c r="F13" s="29"/>
      <c r="G13" s="29"/>
      <c r="H13" s="29"/>
      <c r="I13" s="29"/>
      <c r="J13" s="29"/>
      <c r="K13" s="29"/>
      <c r="L13" s="29"/>
      <c r="M13" s="29"/>
      <c r="N13" s="29"/>
      <c r="O13" s="11" t="str">
        <f t="shared" si="3"/>
        <v>please make a selection for each characteristic</v>
      </c>
      <c r="P13" s="7" t="str">
        <f t="shared" si="7"/>
        <v>please make a selection for each characteristic</v>
      </c>
      <c r="Q13" s="13" t="str">
        <f t="shared" si="4"/>
        <v xml:space="preserve"> </v>
      </c>
      <c r="R13" s="18"/>
      <c r="S13" s="15">
        <f t="shared" si="5"/>
        <v>1</v>
      </c>
      <c r="T13" s="15">
        <f t="shared" si="6"/>
        <v>1</v>
      </c>
      <c r="U13" s="15">
        <f t="shared" si="1"/>
        <v>0</v>
      </c>
      <c r="V13" s="15">
        <f t="shared" si="2"/>
        <v>0</v>
      </c>
      <c r="W13" s="15"/>
    </row>
    <row r="14" spans="1:23">
      <c r="A14" s="3">
        <v>9</v>
      </c>
      <c r="B14" s="45"/>
      <c r="C14" s="45"/>
      <c r="D14" s="29"/>
      <c r="E14" s="29"/>
      <c r="F14" s="29"/>
      <c r="G14" s="29"/>
      <c r="H14" s="29"/>
      <c r="I14" s="29"/>
      <c r="J14" s="29"/>
      <c r="K14" s="29"/>
      <c r="L14" s="29"/>
      <c r="M14" s="29"/>
      <c r="N14" s="29"/>
      <c r="O14" s="11" t="str">
        <f t="shared" si="3"/>
        <v>please make a selection for each characteristic</v>
      </c>
      <c r="P14" s="7" t="str">
        <f t="shared" si="7"/>
        <v>please make a selection for each characteristic</v>
      </c>
      <c r="Q14" s="13" t="str">
        <f t="shared" si="4"/>
        <v xml:space="preserve"> </v>
      </c>
      <c r="R14" s="18"/>
      <c r="S14" s="15">
        <f t="shared" si="5"/>
        <v>1</v>
      </c>
      <c r="T14" s="15">
        <f t="shared" si="6"/>
        <v>1</v>
      </c>
      <c r="U14" s="15">
        <f t="shared" si="1"/>
        <v>0</v>
      </c>
      <c r="V14" s="15">
        <f t="shared" si="2"/>
        <v>0</v>
      </c>
      <c r="W14" s="15"/>
    </row>
    <row r="15" spans="1:23">
      <c r="A15" s="3">
        <v>10</v>
      </c>
      <c r="B15" s="45"/>
      <c r="C15" s="45"/>
      <c r="D15" s="29"/>
      <c r="E15" s="29"/>
      <c r="F15" s="29"/>
      <c r="G15" s="29"/>
      <c r="H15" s="29"/>
      <c r="I15" s="29"/>
      <c r="J15" s="29"/>
      <c r="K15" s="29"/>
      <c r="L15" s="29"/>
      <c r="M15" s="29"/>
      <c r="N15" s="29"/>
      <c r="O15" s="11" t="str">
        <f t="shared" si="3"/>
        <v>please make a selection for each characteristic</v>
      </c>
      <c r="P15" s="7" t="str">
        <f t="shared" si="7"/>
        <v>please make a selection for each characteristic</v>
      </c>
      <c r="Q15" s="13" t="str">
        <f t="shared" si="4"/>
        <v xml:space="preserve"> </v>
      </c>
      <c r="R15" s="18"/>
      <c r="S15" s="15">
        <f t="shared" si="5"/>
        <v>1</v>
      </c>
      <c r="T15" s="15">
        <f t="shared" si="6"/>
        <v>1</v>
      </c>
      <c r="U15" s="15">
        <f t="shared" si="1"/>
        <v>0</v>
      </c>
      <c r="V15" s="15">
        <f t="shared" si="2"/>
        <v>0</v>
      </c>
      <c r="W15" s="15"/>
    </row>
    <row r="16" spans="1:23">
      <c r="A16" s="3">
        <v>11</v>
      </c>
      <c r="B16" s="45"/>
      <c r="C16" s="45"/>
      <c r="D16" s="29"/>
      <c r="E16" s="29"/>
      <c r="F16" s="29"/>
      <c r="G16" s="29"/>
      <c r="H16" s="29"/>
      <c r="I16" s="29"/>
      <c r="J16" s="29"/>
      <c r="K16" s="29"/>
      <c r="L16" s="29"/>
      <c r="M16" s="29"/>
      <c r="N16" s="29"/>
      <c r="O16" s="11" t="str">
        <f t="shared" si="3"/>
        <v>please make a selection for each characteristic</v>
      </c>
      <c r="P16" s="7" t="str">
        <f t="shared" si="7"/>
        <v>please make a selection for each characteristic</v>
      </c>
      <c r="Q16" s="13" t="str">
        <f t="shared" si="4"/>
        <v xml:space="preserve"> </v>
      </c>
      <c r="R16" s="18"/>
      <c r="S16" s="15">
        <f t="shared" si="5"/>
        <v>1</v>
      </c>
      <c r="T16" s="15">
        <f t="shared" si="6"/>
        <v>1</v>
      </c>
      <c r="U16" s="15">
        <f t="shared" si="1"/>
        <v>0</v>
      </c>
      <c r="V16" s="15">
        <f t="shared" si="2"/>
        <v>0</v>
      </c>
      <c r="W16" s="15"/>
    </row>
    <row r="17" spans="1:23">
      <c r="A17" s="3">
        <v>12</v>
      </c>
      <c r="B17" s="45"/>
      <c r="C17" s="45"/>
      <c r="D17" s="29"/>
      <c r="E17" s="29"/>
      <c r="F17" s="29"/>
      <c r="G17" s="29"/>
      <c r="H17" s="29"/>
      <c r="I17" s="29"/>
      <c r="J17" s="29"/>
      <c r="K17" s="29"/>
      <c r="L17" s="29"/>
      <c r="M17" s="29"/>
      <c r="N17" s="29"/>
      <c r="O17" s="11" t="str">
        <f t="shared" si="3"/>
        <v>please make a selection for each characteristic</v>
      </c>
      <c r="P17" s="7" t="str">
        <f t="shared" si="7"/>
        <v>please make a selection for each characteristic</v>
      </c>
      <c r="Q17" s="13" t="str">
        <f t="shared" si="4"/>
        <v xml:space="preserve"> </v>
      </c>
      <c r="R17" s="18"/>
      <c r="S17" s="15">
        <f t="shared" si="5"/>
        <v>1</v>
      </c>
      <c r="T17" s="15">
        <f t="shared" si="6"/>
        <v>1</v>
      </c>
      <c r="U17" s="15">
        <f t="shared" si="1"/>
        <v>0</v>
      </c>
      <c r="V17" s="15">
        <f t="shared" si="2"/>
        <v>0</v>
      </c>
      <c r="W17" s="15"/>
    </row>
    <row r="18" spans="1:23">
      <c r="A18" s="3">
        <v>13</v>
      </c>
      <c r="B18" s="45"/>
      <c r="C18" s="45"/>
      <c r="D18" s="29"/>
      <c r="E18" s="29"/>
      <c r="F18" s="29"/>
      <c r="G18" s="29"/>
      <c r="H18" s="29"/>
      <c r="I18" s="29"/>
      <c r="J18" s="29"/>
      <c r="K18" s="29"/>
      <c r="L18" s="29"/>
      <c r="M18" s="29"/>
      <c r="N18" s="29"/>
      <c r="O18" s="11" t="str">
        <f t="shared" si="3"/>
        <v>please make a selection for each characteristic</v>
      </c>
      <c r="P18" s="7" t="str">
        <f t="shared" si="7"/>
        <v>please make a selection for each characteristic</v>
      </c>
      <c r="Q18" s="13" t="str">
        <f t="shared" si="4"/>
        <v xml:space="preserve"> </v>
      </c>
      <c r="R18" s="18"/>
      <c r="S18" s="15">
        <f t="shared" si="5"/>
        <v>1</v>
      </c>
      <c r="T18" s="15">
        <f t="shared" si="6"/>
        <v>1</v>
      </c>
      <c r="U18" s="15">
        <f t="shared" si="1"/>
        <v>0</v>
      </c>
      <c r="V18" s="15">
        <f t="shared" si="2"/>
        <v>0</v>
      </c>
      <c r="W18" s="15"/>
    </row>
    <row r="19" spans="1:23">
      <c r="A19" s="3">
        <v>14</v>
      </c>
      <c r="B19" s="45"/>
      <c r="C19" s="45"/>
      <c r="D19" s="29"/>
      <c r="E19" s="29"/>
      <c r="F19" s="29"/>
      <c r="G19" s="29"/>
      <c r="H19" s="29"/>
      <c r="I19" s="29"/>
      <c r="J19" s="29"/>
      <c r="K19" s="29"/>
      <c r="L19" s="29"/>
      <c r="M19" s="29"/>
      <c r="N19" s="29"/>
      <c r="O19" s="11" t="str">
        <f t="shared" si="3"/>
        <v>please make a selection for each characteristic</v>
      </c>
      <c r="P19" s="7" t="str">
        <f t="shared" si="7"/>
        <v>please make a selection for each characteristic</v>
      </c>
      <c r="Q19" s="13" t="str">
        <f t="shared" si="4"/>
        <v xml:space="preserve"> </v>
      </c>
      <c r="R19" s="18"/>
      <c r="S19" s="15">
        <f t="shared" si="5"/>
        <v>1</v>
      </c>
      <c r="T19" s="15">
        <f t="shared" si="6"/>
        <v>1</v>
      </c>
      <c r="U19" s="15">
        <f t="shared" si="1"/>
        <v>0</v>
      </c>
      <c r="V19" s="15">
        <f t="shared" si="2"/>
        <v>0</v>
      </c>
      <c r="W19" s="15"/>
    </row>
    <row r="20" spans="1:23">
      <c r="A20" s="3">
        <v>15</v>
      </c>
      <c r="B20" s="45"/>
      <c r="C20" s="45"/>
      <c r="D20" s="29"/>
      <c r="E20" s="29"/>
      <c r="F20" s="29"/>
      <c r="G20" s="29"/>
      <c r="H20" s="29"/>
      <c r="I20" s="29"/>
      <c r="J20" s="29"/>
      <c r="K20" s="29"/>
      <c r="L20" s="29"/>
      <c r="M20" s="29"/>
      <c r="N20" s="29"/>
      <c r="O20" s="11" t="str">
        <f t="shared" si="3"/>
        <v>please make a selection for each characteristic</v>
      </c>
      <c r="P20" s="7" t="str">
        <f t="shared" si="7"/>
        <v>please make a selection for each characteristic</v>
      </c>
      <c r="Q20" s="13" t="str">
        <f t="shared" si="4"/>
        <v xml:space="preserve"> </v>
      </c>
      <c r="R20" s="18"/>
      <c r="S20" s="15">
        <f t="shared" si="5"/>
        <v>1</v>
      </c>
      <c r="T20" s="15">
        <f t="shared" si="6"/>
        <v>1</v>
      </c>
      <c r="U20" s="15">
        <f t="shared" si="1"/>
        <v>0</v>
      </c>
      <c r="V20" s="15">
        <f t="shared" si="2"/>
        <v>0</v>
      </c>
      <c r="W20" s="15"/>
    </row>
    <row r="21" spans="1:23">
      <c r="A21" s="3">
        <v>16</v>
      </c>
      <c r="B21" s="45"/>
      <c r="C21" s="45"/>
      <c r="D21" s="29"/>
      <c r="E21" s="29"/>
      <c r="F21" s="29"/>
      <c r="G21" s="29"/>
      <c r="H21" s="29"/>
      <c r="I21" s="29"/>
      <c r="J21" s="29"/>
      <c r="K21" s="29"/>
      <c r="L21" s="29"/>
      <c r="M21" s="29"/>
      <c r="N21" s="29"/>
      <c r="O21" s="11" t="str">
        <f t="shared" si="3"/>
        <v>please make a selection for each characteristic</v>
      </c>
      <c r="P21" s="7" t="str">
        <f t="shared" si="7"/>
        <v>please make a selection for each characteristic</v>
      </c>
      <c r="Q21" s="13" t="str">
        <f t="shared" si="4"/>
        <v xml:space="preserve"> </v>
      </c>
      <c r="R21" s="18"/>
      <c r="S21" s="15">
        <f t="shared" si="5"/>
        <v>1</v>
      </c>
      <c r="T21" s="15">
        <f t="shared" si="6"/>
        <v>1</v>
      </c>
      <c r="U21" s="15">
        <f t="shared" si="1"/>
        <v>0</v>
      </c>
      <c r="V21" s="15">
        <f t="shared" si="2"/>
        <v>0</v>
      </c>
      <c r="W21" s="15"/>
    </row>
    <row r="22" spans="1:23">
      <c r="A22" s="3">
        <v>17</v>
      </c>
      <c r="B22" s="45"/>
      <c r="C22" s="45"/>
      <c r="D22" s="29"/>
      <c r="E22" s="29"/>
      <c r="F22" s="29"/>
      <c r="G22" s="29"/>
      <c r="H22" s="29"/>
      <c r="I22" s="29"/>
      <c r="J22" s="29"/>
      <c r="K22" s="29"/>
      <c r="L22" s="29"/>
      <c r="M22" s="29"/>
      <c r="N22" s="29"/>
      <c r="O22" s="11" t="str">
        <f t="shared" si="3"/>
        <v>please make a selection for each characteristic</v>
      </c>
      <c r="P22" s="7" t="str">
        <f t="shared" si="7"/>
        <v>please make a selection for each characteristic</v>
      </c>
      <c r="Q22" s="13" t="str">
        <f t="shared" si="4"/>
        <v xml:space="preserve"> </v>
      </c>
      <c r="R22" s="18"/>
      <c r="S22" s="15">
        <f t="shared" si="5"/>
        <v>1</v>
      </c>
      <c r="T22" s="15">
        <f t="shared" si="6"/>
        <v>1</v>
      </c>
      <c r="U22" s="15">
        <f t="shared" si="1"/>
        <v>0</v>
      </c>
      <c r="V22" s="15">
        <f t="shared" si="2"/>
        <v>0</v>
      </c>
      <c r="W22" s="15"/>
    </row>
    <row r="23" spans="1:23">
      <c r="A23" s="3">
        <v>18</v>
      </c>
      <c r="B23" s="45"/>
      <c r="C23" s="45"/>
      <c r="D23" s="29"/>
      <c r="E23" s="29"/>
      <c r="F23" s="29"/>
      <c r="G23" s="29"/>
      <c r="H23" s="29"/>
      <c r="I23" s="29"/>
      <c r="J23" s="29"/>
      <c r="K23" s="29"/>
      <c r="L23" s="29"/>
      <c r="M23" s="29"/>
      <c r="N23" s="29"/>
      <c r="O23" s="11" t="str">
        <f t="shared" si="3"/>
        <v>please make a selection for each characteristic</v>
      </c>
      <c r="P23" s="7" t="str">
        <f t="shared" si="7"/>
        <v>please make a selection for each characteristic</v>
      </c>
      <c r="Q23" s="13" t="str">
        <f t="shared" si="4"/>
        <v xml:space="preserve"> </v>
      </c>
      <c r="R23" s="18"/>
      <c r="S23" s="15">
        <f t="shared" si="5"/>
        <v>1</v>
      </c>
      <c r="T23" s="15">
        <f t="shared" si="6"/>
        <v>1</v>
      </c>
      <c r="U23" s="15">
        <f t="shared" si="1"/>
        <v>0</v>
      </c>
      <c r="V23" s="15">
        <f t="shared" si="2"/>
        <v>0</v>
      </c>
      <c r="W23" s="15"/>
    </row>
    <row r="24" spans="1:23">
      <c r="A24" s="3">
        <v>19</v>
      </c>
      <c r="B24" s="45"/>
      <c r="C24" s="45"/>
      <c r="D24" s="29"/>
      <c r="E24" s="29"/>
      <c r="F24" s="29"/>
      <c r="G24" s="29"/>
      <c r="H24" s="29"/>
      <c r="I24" s="29"/>
      <c r="J24" s="29"/>
      <c r="K24" s="29"/>
      <c r="L24" s="29"/>
      <c r="M24" s="29"/>
      <c r="N24" s="29"/>
      <c r="O24" s="11" t="str">
        <f t="shared" si="3"/>
        <v>please make a selection for each characteristic</v>
      </c>
      <c r="P24" s="7" t="str">
        <f t="shared" si="7"/>
        <v>please make a selection for each characteristic</v>
      </c>
      <c r="Q24" s="13" t="str">
        <f t="shared" si="4"/>
        <v xml:space="preserve"> </v>
      </c>
      <c r="R24" s="18"/>
      <c r="S24" s="15">
        <f t="shared" si="5"/>
        <v>1</v>
      </c>
      <c r="T24" s="15">
        <f t="shared" si="6"/>
        <v>1</v>
      </c>
      <c r="U24" s="15">
        <f t="shared" si="1"/>
        <v>0</v>
      </c>
      <c r="V24" s="15">
        <f t="shared" si="2"/>
        <v>0</v>
      </c>
      <c r="W24" s="15"/>
    </row>
    <row r="25" spans="1:23">
      <c r="A25" s="3">
        <v>20</v>
      </c>
      <c r="B25" s="45"/>
      <c r="C25" s="45"/>
      <c r="D25" s="29"/>
      <c r="E25" s="29"/>
      <c r="F25" s="29"/>
      <c r="G25" s="29"/>
      <c r="H25" s="29"/>
      <c r="I25" s="29"/>
      <c r="J25" s="29"/>
      <c r="K25" s="29"/>
      <c r="L25" s="29"/>
      <c r="M25" s="29"/>
      <c r="N25" s="29"/>
      <c r="O25" s="11" t="str">
        <f t="shared" si="3"/>
        <v>please make a selection for each characteristic</v>
      </c>
      <c r="P25" s="7" t="str">
        <f t="shared" si="7"/>
        <v>please make a selection for each characteristic</v>
      </c>
      <c r="Q25" s="13" t="str">
        <f t="shared" si="4"/>
        <v xml:space="preserve"> </v>
      </c>
      <c r="R25" s="18"/>
      <c r="S25" s="15">
        <f t="shared" si="5"/>
        <v>1</v>
      </c>
      <c r="T25" s="15">
        <f t="shared" si="6"/>
        <v>1</v>
      </c>
      <c r="U25" s="15">
        <f t="shared" si="1"/>
        <v>0</v>
      </c>
      <c r="V25" s="15">
        <f t="shared" si="2"/>
        <v>0</v>
      </c>
      <c r="W25" s="15"/>
    </row>
    <row r="26" spans="1:23">
      <c r="A26" s="3">
        <v>21</v>
      </c>
      <c r="B26" s="45"/>
      <c r="C26" s="45"/>
      <c r="D26" s="29"/>
      <c r="E26" s="29"/>
      <c r="F26" s="29"/>
      <c r="G26" s="29"/>
      <c r="H26" s="29"/>
      <c r="I26" s="29"/>
      <c r="J26" s="29"/>
      <c r="K26" s="29"/>
      <c r="L26" s="29"/>
      <c r="M26" s="29"/>
      <c r="N26" s="29"/>
      <c r="O26" s="11" t="str">
        <f t="shared" si="3"/>
        <v>please make a selection for each characteristic</v>
      </c>
      <c r="P26" s="7" t="str">
        <f t="shared" si="7"/>
        <v>please make a selection for each characteristic</v>
      </c>
      <c r="Q26" s="13" t="str">
        <f t="shared" si="4"/>
        <v xml:space="preserve"> </v>
      </c>
      <c r="R26" s="18"/>
      <c r="S26" s="15">
        <f t="shared" si="5"/>
        <v>1</v>
      </c>
      <c r="T26" s="15">
        <f t="shared" si="6"/>
        <v>1</v>
      </c>
      <c r="U26" s="15">
        <f t="shared" si="1"/>
        <v>0</v>
      </c>
      <c r="V26" s="15">
        <f t="shared" si="2"/>
        <v>0</v>
      </c>
      <c r="W26" s="15"/>
    </row>
    <row r="27" spans="1:23">
      <c r="A27" s="3">
        <v>22</v>
      </c>
      <c r="B27" s="45"/>
      <c r="C27" s="45"/>
      <c r="D27" s="29"/>
      <c r="E27" s="29"/>
      <c r="F27" s="29"/>
      <c r="G27" s="29"/>
      <c r="H27" s="29"/>
      <c r="I27" s="29"/>
      <c r="J27" s="29"/>
      <c r="K27" s="29"/>
      <c r="L27" s="29"/>
      <c r="M27" s="29"/>
      <c r="N27" s="29"/>
      <c r="O27" s="11" t="str">
        <f t="shared" si="3"/>
        <v>please make a selection for each characteristic</v>
      </c>
      <c r="P27" s="7" t="str">
        <f t="shared" si="7"/>
        <v>please make a selection for each characteristic</v>
      </c>
      <c r="Q27" s="13" t="str">
        <f t="shared" si="4"/>
        <v xml:space="preserve"> </v>
      </c>
      <c r="R27" s="18"/>
      <c r="S27" s="15">
        <f t="shared" si="5"/>
        <v>1</v>
      </c>
      <c r="T27" s="15">
        <f t="shared" si="6"/>
        <v>1</v>
      </c>
      <c r="U27" s="15">
        <f t="shared" si="1"/>
        <v>0</v>
      </c>
      <c r="V27" s="15">
        <f t="shared" si="2"/>
        <v>0</v>
      </c>
      <c r="W27" s="15"/>
    </row>
    <row r="28" spans="1:23">
      <c r="A28" s="3">
        <v>23</v>
      </c>
      <c r="B28" s="45"/>
      <c r="C28" s="45"/>
      <c r="D28" s="29"/>
      <c r="E28" s="29"/>
      <c r="F28" s="29"/>
      <c r="G28" s="29"/>
      <c r="H28" s="29"/>
      <c r="I28" s="29"/>
      <c r="J28" s="29"/>
      <c r="K28" s="29"/>
      <c r="L28" s="29"/>
      <c r="M28" s="29"/>
      <c r="N28" s="29"/>
      <c r="O28" s="11" t="str">
        <f t="shared" si="3"/>
        <v>please make a selection for each characteristic</v>
      </c>
      <c r="P28" s="7" t="str">
        <f t="shared" si="7"/>
        <v>please make a selection for each characteristic</v>
      </c>
      <c r="Q28" s="13" t="str">
        <f t="shared" si="4"/>
        <v xml:space="preserve"> </v>
      </c>
      <c r="R28" s="18"/>
      <c r="S28" s="15">
        <f t="shared" si="5"/>
        <v>1</v>
      </c>
      <c r="T28" s="15">
        <f t="shared" si="6"/>
        <v>1</v>
      </c>
      <c r="U28" s="15">
        <f t="shared" si="1"/>
        <v>0</v>
      </c>
      <c r="V28" s="15">
        <f t="shared" si="2"/>
        <v>0</v>
      </c>
      <c r="W28" s="15"/>
    </row>
    <row r="29" spans="1:23">
      <c r="A29" s="3">
        <v>24</v>
      </c>
      <c r="B29" s="45"/>
      <c r="C29" s="45"/>
      <c r="D29" s="29"/>
      <c r="E29" s="29"/>
      <c r="F29" s="29"/>
      <c r="G29" s="29"/>
      <c r="H29" s="29"/>
      <c r="I29" s="29"/>
      <c r="J29" s="29"/>
      <c r="K29" s="29"/>
      <c r="L29" s="29"/>
      <c r="M29" s="29"/>
      <c r="N29" s="29"/>
      <c r="O29" s="11" t="str">
        <f t="shared" si="3"/>
        <v>please make a selection for each characteristic</v>
      </c>
      <c r="P29" s="7" t="str">
        <f t="shared" si="7"/>
        <v>please make a selection for each characteristic</v>
      </c>
      <c r="Q29" s="13" t="str">
        <f t="shared" si="4"/>
        <v xml:space="preserve"> </v>
      </c>
      <c r="R29" s="18"/>
      <c r="S29" s="15">
        <f t="shared" si="5"/>
        <v>1</v>
      </c>
      <c r="T29" s="15">
        <f t="shared" si="6"/>
        <v>1</v>
      </c>
      <c r="U29" s="15">
        <f t="shared" si="1"/>
        <v>0</v>
      </c>
      <c r="V29" s="15">
        <f t="shared" si="2"/>
        <v>0</v>
      </c>
      <c r="W29" s="15"/>
    </row>
    <row r="30" spans="1:23">
      <c r="A30" s="3">
        <v>25</v>
      </c>
      <c r="B30" s="45"/>
      <c r="C30" s="45"/>
      <c r="D30" s="29"/>
      <c r="E30" s="29"/>
      <c r="F30" s="29"/>
      <c r="G30" s="29"/>
      <c r="H30" s="29"/>
      <c r="I30" s="29"/>
      <c r="J30" s="29"/>
      <c r="K30" s="29"/>
      <c r="L30" s="29"/>
      <c r="M30" s="29"/>
      <c r="N30" s="29"/>
      <c r="O30" s="11" t="str">
        <f t="shared" si="3"/>
        <v>please make a selection for each characteristic</v>
      </c>
      <c r="P30" s="7" t="str">
        <f t="shared" si="7"/>
        <v>please make a selection for each characteristic</v>
      </c>
      <c r="Q30" s="13" t="str">
        <f t="shared" si="4"/>
        <v xml:space="preserve"> </v>
      </c>
      <c r="R30" s="18"/>
      <c r="S30" s="15">
        <f t="shared" si="5"/>
        <v>1</v>
      </c>
      <c r="T30" s="15">
        <f t="shared" si="6"/>
        <v>1</v>
      </c>
      <c r="U30" s="15">
        <f t="shared" si="1"/>
        <v>0</v>
      </c>
      <c r="V30" s="15">
        <f t="shared" si="2"/>
        <v>0</v>
      </c>
      <c r="W30" s="15"/>
    </row>
    <row r="31" spans="1:23">
      <c r="A31" s="3">
        <v>26</v>
      </c>
      <c r="B31" s="45"/>
      <c r="C31" s="45"/>
      <c r="D31" s="29"/>
      <c r="E31" s="29"/>
      <c r="F31" s="29"/>
      <c r="G31" s="29"/>
      <c r="H31" s="29"/>
      <c r="I31" s="29"/>
      <c r="J31" s="29"/>
      <c r="K31" s="29"/>
      <c r="L31" s="29"/>
      <c r="M31" s="29"/>
      <c r="N31" s="29"/>
      <c r="O31" s="11" t="str">
        <f t="shared" si="3"/>
        <v>please make a selection for each characteristic</v>
      </c>
      <c r="P31" s="7" t="str">
        <f t="shared" si="7"/>
        <v>please make a selection for each characteristic</v>
      </c>
      <c r="Q31" s="13" t="str">
        <f t="shared" si="4"/>
        <v xml:space="preserve"> </v>
      </c>
      <c r="R31" s="18"/>
      <c r="S31" s="15">
        <f t="shared" si="5"/>
        <v>1</v>
      </c>
      <c r="T31" s="15">
        <f t="shared" si="6"/>
        <v>1</v>
      </c>
      <c r="U31" s="15">
        <f t="shared" si="1"/>
        <v>0</v>
      </c>
      <c r="V31" s="15">
        <f t="shared" si="2"/>
        <v>0</v>
      </c>
      <c r="W31" s="15"/>
    </row>
    <row r="32" spans="1:23">
      <c r="A32" s="3">
        <v>27</v>
      </c>
      <c r="B32" s="45"/>
      <c r="C32" s="45"/>
      <c r="D32" s="29"/>
      <c r="E32" s="29"/>
      <c r="F32" s="29"/>
      <c r="G32" s="29"/>
      <c r="H32" s="29"/>
      <c r="I32" s="29"/>
      <c r="J32" s="29"/>
      <c r="K32" s="29"/>
      <c r="L32" s="29"/>
      <c r="M32" s="29"/>
      <c r="N32" s="29"/>
      <c r="O32" s="11" t="str">
        <f t="shared" si="3"/>
        <v>please make a selection for each characteristic</v>
      </c>
      <c r="P32" s="7" t="str">
        <f t="shared" si="7"/>
        <v>please make a selection for each characteristic</v>
      </c>
      <c r="Q32" s="13" t="str">
        <f t="shared" si="4"/>
        <v xml:space="preserve"> </v>
      </c>
      <c r="R32" s="18"/>
      <c r="S32" s="15">
        <f t="shared" si="5"/>
        <v>1</v>
      </c>
      <c r="T32" s="15">
        <f t="shared" si="6"/>
        <v>1</v>
      </c>
      <c r="U32" s="15">
        <f t="shared" si="1"/>
        <v>0</v>
      </c>
      <c r="V32" s="15">
        <f t="shared" si="2"/>
        <v>0</v>
      </c>
      <c r="W32" s="15"/>
    </row>
    <row r="33" spans="1:23">
      <c r="A33" s="3">
        <v>28</v>
      </c>
      <c r="B33" s="45"/>
      <c r="C33" s="45"/>
      <c r="D33" s="29"/>
      <c r="E33" s="29"/>
      <c r="F33" s="29"/>
      <c r="G33" s="29"/>
      <c r="H33" s="29"/>
      <c r="I33" s="29"/>
      <c r="J33" s="29"/>
      <c r="K33" s="29"/>
      <c r="L33" s="29"/>
      <c r="M33" s="29"/>
      <c r="N33" s="29"/>
      <c r="O33" s="11" t="str">
        <f t="shared" si="3"/>
        <v>please make a selection for each characteristic</v>
      </c>
      <c r="P33" s="7" t="str">
        <f t="shared" si="7"/>
        <v>please make a selection for each characteristic</v>
      </c>
      <c r="Q33" s="13" t="str">
        <f t="shared" si="4"/>
        <v xml:space="preserve"> </v>
      </c>
      <c r="R33" s="18"/>
      <c r="S33" s="15">
        <f t="shared" si="5"/>
        <v>1</v>
      </c>
      <c r="T33" s="15">
        <f t="shared" si="6"/>
        <v>1</v>
      </c>
      <c r="U33" s="15">
        <f t="shared" si="1"/>
        <v>0</v>
      </c>
      <c r="V33" s="15">
        <f t="shared" si="2"/>
        <v>0</v>
      </c>
      <c r="W33" s="15"/>
    </row>
    <row r="34" spans="1:23">
      <c r="A34" s="3">
        <v>29</v>
      </c>
      <c r="B34" s="45"/>
      <c r="C34" s="45"/>
      <c r="D34" s="29"/>
      <c r="E34" s="29"/>
      <c r="F34" s="29"/>
      <c r="G34" s="29"/>
      <c r="H34" s="29"/>
      <c r="I34" s="29"/>
      <c r="J34" s="29"/>
      <c r="K34" s="29"/>
      <c r="L34" s="29"/>
      <c r="M34" s="29"/>
      <c r="N34" s="29"/>
      <c r="O34" s="11" t="str">
        <f t="shared" si="3"/>
        <v>please make a selection for each characteristic</v>
      </c>
      <c r="P34" s="7" t="str">
        <f t="shared" si="7"/>
        <v>please make a selection for each characteristic</v>
      </c>
      <c r="Q34" s="13" t="str">
        <f t="shared" si="4"/>
        <v xml:space="preserve"> </v>
      </c>
      <c r="R34" s="18"/>
      <c r="S34" s="15">
        <f t="shared" si="5"/>
        <v>1</v>
      </c>
      <c r="T34" s="15">
        <f t="shared" si="6"/>
        <v>1</v>
      </c>
      <c r="U34" s="15">
        <f t="shared" si="1"/>
        <v>0</v>
      </c>
      <c r="V34" s="15">
        <f t="shared" si="2"/>
        <v>0</v>
      </c>
      <c r="W34" s="15"/>
    </row>
    <row r="35" spans="1:23">
      <c r="A35" s="3">
        <v>30</v>
      </c>
      <c r="B35" s="45"/>
      <c r="C35" s="45"/>
      <c r="D35" s="29"/>
      <c r="E35" s="29"/>
      <c r="F35" s="29"/>
      <c r="G35" s="29"/>
      <c r="H35" s="29"/>
      <c r="I35" s="29"/>
      <c r="J35" s="29"/>
      <c r="K35" s="29"/>
      <c r="L35" s="29"/>
      <c r="M35" s="29"/>
      <c r="N35" s="29"/>
      <c r="O35" s="11" t="str">
        <f t="shared" si="3"/>
        <v>please make a selection for each characteristic</v>
      </c>
      <c r="P35" s="7" t="str">
        <f t="shared" si="7"/>
        <v>please make a selection for each characteristic</v>
      </c>
      <c r="Q35" s="13" t="str">
        <f t="shared" si="4"/>
        <v xml:space="preserve"> </v>
      </c>
      <c r="R35" s="18"/>
      <c r="S35" s="15">
        <f t="shared" si="5"/>
        <v>1</v>
      </c>
      <c r="T35" s="15">
        <f t="shared" si="6"/>
        <v>1</v>
      </c>
      <c r="U35" s="15">
        <f t="shared" si="1"/>
        <v>0</v>
      </c>
      <c r="V35" s="15">
        <f t="shared" si="2"/>
        <v>0</v>
      </c>
      <c r="W35" s="15"/>
    </row>
    <row r="36" spans="1:23">
      <c r="A36" s="3">
        <v>31</v>
      </c>
      <c r="B36" s="45"/>
      <c r="C36" s="45"/>
      <c r="D36" s="29"/>
      <c r="E36" s="29"/>
      <c r="F36" s="29"/>
      <c r="G36" s="29"/>
      <c r="H36" s="29"/>
      <c r="I36" s="29"/>
      <c r="J36" s="29"/>
      <c r="K36" s="29"/>
      <c r="L36" s="29"/>
      <c r="M36" s="29"/>
      <c r="N36" s="29"/>
      <c r="O36" s="11" t="str">
        <f t="shared" si="3"/>
        <v>please make a selection for each characteristic</v>
      </c>
      <c r="P36" s="7" t="str">
        <f t="shared" si="7"/>
        <v>please make a selection for each characteristic</v>
      </c>
      <c r="Q36" s="13" t="str">
        <f t="shared" si="4"/>
        <v xml:space="preserve"> </v>
      </c>
      <c r="R36" s="18"/>
      <c r="S36" s="15">
        <f t="shared" si="5"/>
        <v>1</v>
      </c>
      <c r="T36" s="15">
        <f t="shared" si="6"/>
        <v>1</v>
      </c>
      <c r="U36" s="15">
        <f t="shared" si="1"/>
        <v>0</v>
      </c>
      <c r="V36" s="15">
        <f t="shared" si="2"/>
        <v>0</v>
      </c>
      <c r="W36" s="15"/>
    </row>
    <row r="37" spans="1:23">
      <c r="A37" s="3">
        <v>32</v>
      </c>
      <c r="B37" s="45"/>
      <c r="C37" s="45"/>
      <c r="D37" s="29"/>
      <c r="E37" s="29"/>
      <c r="F37" s="29"/>
      <c r="G37" s="29"/>
      <c r="H37" s="29"/>
      <c r="I37" s="29"/>
      <c r="J37" s="29"/>
      <c r="K37" s="29"/>
      <c r="L37" s="29"/>
      <c r="M37" s="29"/>
      <c r="N37" s="29"/>
      <c r="O37" s="11" t="str">
        <f t="shared" si="3"/>
        <v>please make a selection for each characteristic</v>
      </c>
      <c r="P37" s="7" t="str">
        <f t="shared" si="7"/>
        <v>please make a selection for each characteristic</v>
      </c>
      <c r="Q37" s="13" t="str">
        <f t="shared" si="4"/>
        <v xml:space="preserve"> </v>
      </c>
      <c r="R37" s="18"/>
      <c r="S37" s="15">
        <f t="shared" si="5"/>
        <v>1</v>
      </c>
      <c r="T37" s="15">
        <f t="shared" si="6"/>
        <v>1</v>
      </c>
      <c r="U37" s="15">
        <f t="shared" si="1"/>
        <v>0</v>
      </c>
      <c r="V37" s="15">
        <f t="shared" si="2"/>
        <v>0</v>
      </c>
      <c r="W37" s="15"/>
    </row>
    <row r="38" spans="1:23">
      <c r="A38" s="3">
        <v>33</v>
      </c>
      <c r="B38" s="45"/>
      <c r="C38" s="45"/>
      <c r="D38" s="29"/>
      <c r="E38" s="29"/>
      <c r="F38" s="29"/>
      <c r="G38" s="29"/>
      <c r="H38" s="29"/>
      <c r="I38" s="29"/>
      <c r="J38" s="29"/>
      <c r="K38" s="29"/>
      <c r="L38" s="29"/>
      <c r="M38" s="29"/>
      <c r="N38" s="29"/>
      <c r="O38" s="11" t="str">
        <f t="shared" si="3"/>
        <v>please make a selection for each characteristic</v>
      </c>
      <c r="P38" s="7" t="str">
        <f t="shared" si="7"/>
        <v>please make a selection for each characteristic</v>
      </c>
      <c r="Q38" s="13" t="str">
        <f t="shared" si="4"/>
        <v xml:space="preserve"> </v>
      </c>
      <c r="R38" s="18"/>
      <c r="S38" s="15">
        <f t="shared" si="5"/>
        <v>1</v>
      </c>
      <c r="T38" s="15">
        <f t="shared" si="6"/>
        <v>1</v>
      </c>
      <c r="U38" s="15">
        <f t="shared" si="1"/>
        <v>0</v>
      </c>
      <c r="V38" s="15">
        <f t="shared" si="2"/>
        <v>0</v>
      </c>
      <c r="W38" s="15"/>
    </row>
    <row r="39" spans="1:23">
      <c r="A39" s="3">
        <v>34</v>
      </c>
      <c r="B39" s="45"/>
      <c r="C39" s="45"/>
      <c r="D39" s="29"/>
      <c r="E39" s="29"/>
      <c r="F39" s="29"/>
      <c r="G39" s="29"/>
      <c r="H39" s="29"/>
      <c r="I39" s="29"/>
      <c r="J39" s="29"/>
      <c r="K39" s="29"/>
      <c r="L39" s="29"/>
      <c r="M39" s="29"/>
      <c r="N39" s="29"/>
      <c r="O39" s="11" t="str">
        <f t="shared" si="3"/>
        <v>please make a selection for each characteristic</v>
      </c>
      <c r="P39" s="7" t="str">
        <f t="shared" si="7"/>
        <v>please make a selection for each characteristic</v>
      </c>
      <c r="Q39" s="13" t="str">
        <f t="shared" si="4"/>
        <v xml:space="preserve"> </v>
      </c>
      <c r="R39" s="18"/>
      <c r="S39" s="15">
        <f t="shared" si="5"/>
        <v>1</v>
      </c>
      <c r="T39" s="15">
        <f t="shared" si="6"/>
        <v>1</v>
      </c>
      <c r="U39" s="15">
        <f t="shared" si="1"/>
        <v>0</v>
      </c>
      <c r="V39" s="15">
        <f t="shared" si="2"/>
        <v>0</v>
      </c>
      <c r="W39" s="15"/>
    </row>
    <row r="40" spans="1:23">
      <c r="A40" s="3">
        <v>35</v>
      </c>
      <c r="B40" s="45"/>
      <c r="C40" s="45"/>
      <c r="D40" s="29"/>
      <c r="E40" s="29"/>
      <c r="F40" s="29"/>
      <c r="G40" s="29"/>
      <c r="H40" s="29"/>
      <c r="I40" s="29"/>
      <c r="J40" s="29"/>
      <c r="K40" s="29"/>
      <c r="L40" s="29"/>
      <c r="M40" s="29"/>
      <c r="N40" s="29"/>
      <c r="O40" s="11" t="str">
        <f t="shared" si="3"/>
        <v>please make a selection for each characteristic</v>
      </c>
      <c r="P40" s="7" t="str">
        <f t="shared" si="7"/>
        <v>please make a selection for each characteristic</v>
      </c>
      <c r="Q40" s="13" t="str">
        <f t="shared" si="4"/>
        <v xml:space="preserve"> </v>
      </c>
      <c r="R40" s="18"/>
      <c r="S40" s="15">
        <f t="shared" si="5"/>
        <v>1</v>
      </c>
      <c r="T40" s="15">
        <f t="shared" si="6"/>
        <v>1</v>
      </c>
      <c r="U40" s="15">
        <f t="shared" si="1"/>
        <v>0</v>
      </c>
      <c r="V40" s="15">
        <f t="shared" si="2"/>
        <v>0</v>
      </c>
      <c r="W40" s="15"/>
    </row>
    <row r="41" spans="1:23" s="19" customFormat="1" ht="26">
      <c r="C41" s="54" t="s">
        <v>72</v>
      </c>
      <c r="D41" s="20" t="s">
        <v>23</v>
      </c>
      <c r="E41" s="21" t="s">
        <v>24</v>
      </c>
      <c r="F41" s="21" t="s">
        <v>26</v>
      </c>
      <c r="G41" s="21" t="s">
        <v>63</v>
      </c>
      <c r="H41" s="21" t="s">
        <v>58</v>
      </c>
      <c r="I41" s="21" t="s">
        <v>16</v>
      </c>
      <c r="J41" s="21" t="s">
        <v>65</v>
      </c>
      <c r="K41" s="21" t="s">
        <v>51</v>
      </c>
      <c r="L41" s="21" t="s">
        <v>51</v>
      </c>
      <c r="M41" s="21" t="s">
        <v>73</v>
      </c>
      <c r="N41" s="21" t="s">
        <v>69</v>
      </c>
      <c r="R41" s="22"/>
      <c r="S41" s="23"/>
      <c r="T41" s="23"/>
      <c r="U41" s="23"/>
      <c r="V41" s="23"/>
      <c r="W41" s="23"/>
    </row>
    <row r="42" spans="1:23" s="19" customFormat="1" ht="65">
      <c r="C42" s="55"/>
      <c r="D42" s="24" t="s">
        <v>79</v>
      </c>
      <c r="E42" s="25" t="s">
        <v>25</v>
      </c>
      <c r="F42" s="25" t="s">
        <v>11</v>
      </c>
      <c r="G42" s="21" t="s">
        <v>60</v>
      </c>
      <c r="H42" s="26" t="s">
        <v>48</v>
      </c>
      <c r="I42" s="25" t="s">
        <v>17</v>
      </c>
      <c r="J42" s="25" t="s">
        <v>43</v>
      </c>
      <c r="K42" s="25" t="s">
        <v>35</v>
      </c>
      <c r="L42" s="25" t="s">
        <v>35</v>
      </c>
      <c r="M42" s="25" t="s">
        <v>78</v>
      </c>
      <c r="N42" s="25" t="s">
        <v>91</v>
      </c>
      <c r="R42" s="22"/>
      <c r="S42" s="22"/>
      <c r="T42" s="23"/>
      <c r="U42" s="23"/>
      <c r="V42" s="23"/>
      <c r="W42" s="22"/>
    </row>
    <row r="43" spans="1:23" s="19" customFormat="1" ht="26">
      <c r="C43" s="27"/>
      <c r="D43" s="21"/>
      <c r="E43" s="21"/>
      <c r="F43" s="21"/>
      <c r="G43" s="21" t="s">
        <v>64</v>
      </c>
      <c r="H43" s="25" t="s">
        <v>59</v>
      </c>
      <c r="I43" s="21" t="s">
        <v>18</v>
      </c>
      <c r="J43" s="25" t="s">
        <v>66</v>
      </c>
      <c r="K43" s="21" t="s">
        <v>67</v>
      </c>
      <c r="L43" s="21" t="s">
        <v>67</v>
      </c>
      <c r="M43" s="21" t="s">
        <v>33</v>
      </c>
      <c r="N43" s="21" t="s">
        <v>46</v>
      </c>
      <c r="T43" s="23"/>
      <c r="U43" s="23"/>
      <c r="V43" s="23"/>
    </row>
    <row r="44" spans="1:23" s="19" customFormat="1">
      <c r="D44" s="21"/>
      <c r="E44" s="21"/>
      <c r="F44" s="21"/>
      <c r="G44" s="21"/>
      <c r="H44" s="21" t="s">
        <v>67</v>
      </c>
      <c r="I44" s="21" t="s">
        <v>67</v>
      </c>
      <c r="J44" s="21" t="s">
        <v>67</v>
      </c>
      <c r="K44" s="21"/>
      <c r="L44" s="21"/>
      <c r="M44" s="21"/>
      <c r="N44" s="21" t="s">
        <v>67</v>
      </c>
      <c r="T44" s="23"/>
      <c r="U44" s="23"/>
      <c r="V44" s="23"/>
    </row>
    <row r="45" spans="1:23" s="19" customFormat="1">
      <c r="D45" s="46" t="s">
        <v>21</v>
      </c>
      <c r="E45" s="47"/>
      <c r="F45" s="47"/>
      <c r="G45" s="47"/>
      <c r="M45" s="31"/>
      <c r="T45" s="23"/>
      <c r="U45" s="23"/>
      <c r="V45" s="23"/>
    </row>
    <row r="46" spans="1:23" s="19" customFormat="1">
      <c r="T46" s="23"/>
      <c r="U46" s="23"/>
      <c r="V46" s="23"/>
    </row>
    <row r="47" spans="1:23" s="19" customFormat="1" ht="234">
      <c r="C47" s="28" t="s">
        <v>77</v>
      </c>
      <c r="D47" s="30" t="s">
        <v>0</v>
      </c>
      <c r="E47" s="30" t="s">
        <v>47</v>
      </c>
      <c r="F47" s="30" t="s">
        <v>61</v>
      </c>
      <c r="G47" s="30" t="s">
        <v>5</v>
      </c>
      <c r="H47" s="30" t="s">
        <v>53</v>
      </c>
      <c r="I47" s="30" t="s">
        <v>50</v>
      </c>
      <c r="J47" s="30" t="s">
        <v>31</v>
      </c>
      <c r="K47" s="30" t="s">
        <v>76</v>
      </c>
      <c r="L47" s="30" t="s">
        <v>4</v>
      </c>
      <c r="M47" s="30" t="s">
        <v>32</v>
      </c>
      <c r="N47" s="30" t="s">
        <v>49</v>
      </c>
      <c r="T47" s="23"/>
      <c r="U47" s="23"/>
      <c r="V47" s="23"/>
    </row>
    <row r="48" spans="1:23" s="19" customFormat="1">
      <c r="T48" s="23"/>
      <c r="U48" s="23"/>
      <c r="V48" s="23"/>
    </row>
    <row r="49" spans="1:22" s="22" customFormat="1">
      <c r="D49" s="32"/>
      <c r="E49" s="32"/>
      <c r="F49" s="32"/>
      <c r="G49" s="32"/>
      <c r="K49" s="32"/>
      <c r="L49" s="32"/>
      <c r="M49" s="32"/>
      <c r="T49" s="23"/>
      <c r="U49" s="23"/>
      <c r="V49" s="23"/>
    </row>
    <row r="50" spans="1:22" s="22" customFormat="1">
      <c r="F50" s="32"/>
      <c r="T50" s="23"/>
      <c r="U50" s="23"/>
      <c r="V50" s="23"/>
    </row>
    <row r="51" spans="1:22" s="23" customFormat="1">
      <c r="B51" s="35" t="s">
        <v>92</v>
      </c>
      <c r="C51" s="36"/>
      <c r="D51" s="36"/>
      <c r="E51" s="36"/>
      <c r="F51" s="36"/>
      <c r="G51" s="36"/>
      <c r="H51" s="37"/>
      <c r="I51" s="36"/>
      <c r="J51" s="36"/>
      <c r="K51" s="36"/>
      <c r="L51" s="36"/>
      <c r="M51" s="36"/>
      <c r="N51" s="36"/>
    </row>
    <row r="52" spans="1:22" s="23" customFormat="1">
      <c r="A52" s="36"/>
      <c r="B52" s="36"/>
      <c r="C52" s="36"/>
      <c r="D52" s="36"/>
      <c r="E52" s="36"/>
      <c r="F52" s="36"/>
      <c r="G52" s="36"/>
      <c r="H52" s="36"/>
      <c r="I52" s="36"/>
      <c r="J52" s="36"/>
      <c r="K52" s="36"/>
      <c r="L52" s="36"/>
      <c r="M52" s="36"/>
      <c r="N52" s="36"/>
    </row>
    <row r="53" spans="1:22" s="36" customFormat="1"/>
    <row r="54" spans="1:22" s="36" customFormat="1">
      <c r="B54" s="35" t="s">
        <v>93</v>
      </c>
      <c r="C54" s="35" t="s">
        <v>94</v>
      </c>
      <c r="D54" s="37"/>
      <c r="E54" s="37">
        <v>0</v>
      </c>
      <c r="F54" s="37">
        <v>-9</v>
      </c>
      <c r="G54" s="36">
        <v>1</v>
      </c>
      <c r="I54" s="36">
        <v>1</v>
      </c>
      <c r="J54" s="36">
        <v>1</v>
      </c>
      <c r="K54" s="36">
        <v>0</v>
      </c>
      <c r="L54" s="36">
        <v>0</v>
      </c>
      <c r="M54" s="37"/>
      <c r="N54" s="36">
        <v>1</v>
      </c>
    </row>
    <row r="55" spans="1:22" s="36" customFormat="1">
      <c r="A55" s="23"/>
      <c r="C55" s="35"/>
    </row>
    <row r="56" spans="1:22" s="36" customFormat="1">
      <c r="A56" s="23"/>
      <c r="B56" s="38" t="s">
        <v>95</v>
      </c>
      <c r="C56" s="35"/>
    </row>
    <row r="57" spans="1:22" s="36" customFormat="1">
      <c r="B57" s="36" t="s">
        <v>96</v>
      </c>
      <c r="C57" s="35" t="s">
        <v>97</v>
      </c>
      <c r="E57" s="36">
        <v>-1</v>
      </c>
      <c r="F57" s="36">
        <v>1</v>
      </c>
      <c r="G57" s="36">
        <v>-1</v>
      </c>
      <c r="I57" s="36">
        <v>0</v>
      </c>
      <c r="J57" s="36">
        <v>0</v>
      </c>
      <c r="K57" s="36">
        <v>4</v>
      </c>
      <c r="L57" s="36">
        <v>-2</v>
      </c>
      <c r="N57" s="36">
        <v>0</v>
      </c>
    </row>
    <row r="58" spans="1:22" s="36" customFormat="1">
      <c r="B58" s="36" t="s">
        <v>98</v>
      </c>
    </row>
    <row r="59" spans="1:22" s="36" customFormat="1"/>
    <row r="60" spans="1:22" s="36" customFormat="1">
      <c r="B60" s="36" t="s">
        <v>99</v>
      </c>
      <c r="C60" s="35" t="s">
        <v>100</v>
      </c>
      <c r="G60" s="36">
        <v>-2</v>
      </c>
      <c r="I60" s="36">
        <v>-1</v>
      </c>
      <c r="J60" s="36">
        <v>-1</v>
      </c>
      <c r="K60" s="36">
        <v>3</v>
      </c>
      <c r="L60" s="36">
        <v>-1</v>
      </c>
      <c r="N60" s="36">
        <v>-1</v>
      </c>
    </row>
    <row r="61" spans="1:22" s="36" customFormat="1">
      <c r="B61" s="36" t="s">
        <v>101</v>
      </c>
    </row>
    <row r="62" spans="1:22" s="36" customFormat="1"/>
    <row r="63" spans="1:22" s="36" customFormat="1">
      <c r="C63" s="35" t="s">
        <v>102</v>
      </c>
      <c r="I63" s="36">
        <v>-1</v>
      </c>
      <c r="J63" s="36">
        <v>-1</v>
      </c>
      <c r="N63" s="36">
        <v>-1</v>
      </c>
    </row>
    <row r="64" spans="1:22" s="36" customFormat="1"/>
    <row r="65" spans="2:14" s="23" customFormat="1">
      <c r="B65" s="36"/>
      <c r="C65" s="36"/>
      <c r="D65" s="36"/>
      <c r="E65" s="36"/>
      <c r="F65" s="36"/>
      <c r="G65" s="36"/>
      <c r="H65" s="36"/>
      <c r="I65" s="36"/>
      <c r="J65" s="36"/>
      <c r="K65" s="36"/>
      <c r="L65" s="36"/>
      <c r="M65" s="36"/>
      <c r="N65" s="36"/>
    </row>
    <row r="66" spans="2:14" s="23" customFormat="1">
      <c r="B66" s="36"/>
      <c r="C66" s="36"/>
      <c r="D66" s="36"/>
      <c r="E66" s="36"/>
      <c r="F66" s="36"/>
      <c r="G66" s="36"/>
      <c r="H66" s="36"/>
      <c r="I66" s="36"/>
      <c r="J66" s="36"/>
      <c r="K66" s="36"/>
      <c r="L66" s="36"/>
      <c r="M66" s="36"/>
      <c r="N66" s="36"/>
    </row>
    <row r="67" spans="2:14" s="23" customFormat="1">
      <c r="B67" s="36"/>
      <c r="C67" s="35"/>
      <c r="D67" s="36" t="s">
        <v>103</v>
      </c>
      <c r="E67" s="36" t="s">
        <v>103</v>
      </c>
      <c r="F67" s="36"/>
      <c r="G67" s="36"/>
      <c r="H67" s="36" t="s">
        <v>103</v>
      </c>
      <c r="I67" s="36"/>
      <c r="J67" s="36"/>
      <c r="K67" s="36"/>
      <c r="L67" s="36"/>
      <c r="M67" s="36" t="s">
        <v>104</v>
      </c>
      <c r="N67" s="36"/>
    </row>
    <row r="68" spans="2:14" s="23" customFormat="1">
      <c r="B68" s="35" t="s">
        <v>105</v>
      </c>
      <c r="C68" s="35" t="s">
        <v>27</v>
      </c>
      <c r="D68" s="36" t="s">
        <v>106</v>
      </c>
      <c r="E68" s="36" t="s">
        <v>107</v>
      </c>
      <c r="F68" s="36"/>
      <c r="G68" s="36"/>
      <c r="H68" s="36" t="s">
        <v>106</v>
      </c>
      <c r="I68" s="36"/>
      <c r="J68" s="36"/>
      <c r="K68" s="36"/>
      <c r="L68" s="36"/>
      <c r="M68" s="36" t="s">
        <v>108</v>
      </c>
      <c r="N68" s="36"/>
    </row>
    <row r="69" spans="2:14" s="23" customFormat="1">
      <c r="B69" s="36"/>
      <c r="C69" s="35"/>
      <c r="D69" s="36"/>
      <c r="E69" s="36"/>
      <c r="F69" s="36"/>
      <c r="G69" s="36"/>
      <c r="H69" s="36"/>
      <c r="I69" s="36"/>
      <c r="J69" s="36"/>
      <c r="K69" s="36"/>
      <c r="L69" s="36"/>
      <c r="M69" s="36"/>
      <c r="N69" s="36"/>
    </row>
    <row r="70" spans="2:14" s="23" customFormat="1">
      <c r="B70" s="38" t="s">
        <v>28</v>
      </c>
      <c r="C70" s="36"/>
      <c r="D70" s="36"/>
      <c r="E70" s="36"/>
      <c r="F70" s="36"/>
      <c r="G70" s="36"/>
      <c r="H70" s="36"/>
      <c r="I70" s="36"/>
      <c r="J70" s="36"/>
      <c r="K70" s="36"/>
      <c r="L70" s="36"/>
      <c r="M70" s="36"/>
      <c r="N70" s="36"/>
    </row>
    <row r="71" spans="2:14" s="23" customFormat="1">
      <c r="B71" s="36" t="s">
        <v>109</v>
      </c>
      <c r="C71" s="35" t="s">
        <v>29</v>
      </c>
      <c r="D71" s="36" t="s">
        <v>110</v>
      </c>
      <c r="E71" s="36" t="s">
        <v>111</v>
      </c>
      <c r="F71" s="36"/>
      <c r="G71" s="36"/>
      <c r="H71" s="36" t="s">
        <v>112</v>
      </c>
      <c r="I71" s="36"/>
      <c r="J71" s="36"/>
      <c r="K71" s="36"/>
      <c r="L71" s="36"/>
      <c r="M71" s="36" t="s">
        <v>113</v>
      </c>
      <c r="N71" s="36"/>
    </row>
    <row r="72" spans="2:14" s="23" customFormat="1">
      <c r="B72" s="36" t="s">
        <v>114</v>
      </c>
      <c r="C72" s="36"/>
      <c r="D72" s="36"/>
      <c r="E72" s="36"/>
      <c r="F72" s="36"/>
      <c r="G72" s="36"/>
      <c r="H72" s="36"/>
      <c r="I72" s="36"/>
      <c r="J72" s="36"/>
      <c r="K72" s="36"/>
      <c r="L72" s="36"/>
      <c r="M72" s="36"/>
      <c r="N72" s="36"/>
    </row>
    <row r="73" spans="2:14" s="23" customFormat="1">
      <c r="B73" s="36" t="s">
        <v>115</v>
      </c>
      <c r="C73" s="36"/>
      <c r="D73" s="36"/>
      <c r="E73" s="36"/>
      <c r="F73" s="36"/>
      <c r="G73" s="36"/>
      <c r="H73" s="36"/>
      <c r="I73" s="36"/>
      <c r="J73" s="36"/>
      <c r="K73" s="36"/>
      <c r="L73" s="36"/>
      <c r="M73" s="36"/>
      <c r="N73" s="36"/>
    </row>
    <row r="74" spans="2:14" s="23" customFormat="1">
      <c r="B74" s="36"/>
      <c r="C74" s="35" t="s">
        <v>30</v>
      </c>
      <c r="D74" s="36"/>
      <c r="E74" s="36"/>
      <c r="F74" s="36"/>
      <c r="G74" s="36"/>
      <c r="H74" s="36" t="s">
        <v>116</v>
      </c>
      <c r="I74" s="36"/>
      <c r="J74" s="36"/>
      <c r="K74" s="36"/>
      <c r="L74" s="36"/>
      <c r="M74" s="36"/>
      <c r="N74" s="36"/>
    </row>
    <row r="75" spans="2:14" s="23" customFormat="1">
      <c r="B75" s="36" t="s">
        <v>117</v>
      </c>
      <c r="C75" s="36"/>
      <c r="D75" s="36"/>
      <c r="E75" s="36"/>
      <c r="F75" s="36"/>
      <c r="G75" s="36"/>
      <c r="H75" s="36"/>
      <c r="I75" s="36"/>
      <c r="J75" s="36"/>
      <c r="K75" s="36"/>
      <c r="L75" s="36"/>
      <c r="M75" s="36"/>
      <c r="N75" s="36"/>
    </row>
    <row r="76" spans="2:14" s="23" customFormat="1">
      <c r="B76" s="36" t="s">
        <v>118</v>
      </c>
      <c r="C76" s="36"/>
      <c r="D76" s="36"/>
      <c r="E76" s="36"/>
      <c r="F76" s="36"/>
      <c r="G76" s="36"/>
      <c r="H76" s="36"/>
      <c r="I76" s="36"/>
      <c r="J76" s="36"/>
      <c r="K76" s="36"/>
      <c r="L76" s="36"/>
      <c r="M76" s="36"/>
      <c r="N76" s="36"/>
    </row>
    <row r="77" spans="2:14" s="23" customFormat="1">
      <c r="B77" s="36"/>
      <c r="C77" s="35" t="s">
        <v>102</v>
      </c>
      <c r="D77" s="36"/>
      <c r="E77" s="36"/>
      <c r="F77" s="36"/>
      <c r="G77" s="36"/>
      <c r="H77" s="36" t="s">
        <v>107</v>
      </c>
      <c r="I77" s="36"/>
      <c r="J77" s="36"/>
      <c r="K77" s="36"/>
      <c r="L77" s="36"/>
      <c r="M77" s="36"/>
      <c r="N77" s="36"/>
    </row>
    <row r="78" spans="2:14" s="23" customFormat="1">
      <c r="B78" s="36"/>
      <c r="C78" s="35"/>
      <c r="D78" s="36"/>
      <c r="E78" s="36"/>
      <c r="F78" s="36"/>
      <c r="G78" s="36"/>
      <c r="H78" s="36"/>
      <c r="I78" s="36"/>
      <c r="J78" s="36"/>
      <c r="K78" s="36"/>
      <c r="L78" s="36"/>
      <c r="M78" s="36"/>
      <c r="N78" s="36"/>
    </row>
    <row r="79" spans="2:14" s="23" customFormat="1">
      <c r="B79" s="36"/>
      <c r="C79" s="35"/>
      <c r="D79" s="36"/>
      <c r="E79" s="36"/>
      <c r="F79" s="36"/>
      <c r="G79" s="36"/>
      <c r="H79" s="36"/>
      <c r="I79" s="36"/>
      <c r="J79" s="36"/>
      <c r="K79" s="36"/>
      <c r="L79" s="36"/>
      <c r="M79" s="36"/>
      <c r="N79" s="36"/>
    </row>
    <row r="80" spans="2:14" s="23" customFormat="1">
      <c r="B80" s="36"/>
      <c r="C80" s="35"/>
      <c r="D80" s="36"/>
      <c r="E80" s="36"/>
      <c r="F80" s="36"/>
      <c r="G80" s="36"/>
      <c r="H80" s="36"/>
      <c r="I80" s="36"/>
      <c r="J80" s="36"/>
      <c r="K80" s="36"/>
      <c r="L80" s="36"/>
      <c r="M80" s="36"/>
      <c r="N80" s="36"/>
    </row>
    <row r="81" spans="2:18" s="23" customFormat="1">
      <c r="B81" s="36"/>
      <c r="C81" s="35" t="s">
        <v>119</v>
      </c>
      <c r="D81" s="36"/>
      <c r="E81" s="36"/>
      <c r="F81" s="36"/>
      <c r="G81" s="36"/>
      <c r="H81" s="36"/>
      <c r="I81" s="36"/>
      <c r="J81" s="36"/>
      <c r="K81" s="36"/>
      <c r="L81" s="36"/>
      <c r="M81" s="36"/>
      <c r="N81" s="36"/>
      <c r="O81" s="39" t="s">
        <v>120</v>
      </c>
      <c r="Q81" s="40" t="s">
        <v>121</v>
      </c>
    </row>
    <row r="82" spans="2:18" s="23" customFormat="1">
      <c r="C82" s="23">
        <v>1</v>
      </c>
      <c r="E82" s="23">
        <f>IF(E6=E$41,E$54,IF(E6=E$42,E$57,999))</f>
        <v>-1</v>
      </c>
      <c r="F82" s="23">
        <f>IF(F6=F$41,F$54,IF(F6=F$42,F$57,999))</f>
        <v>1</v>
      </c>
      <c r="G82" s="23">
        <f>IF(G6=G$41,G$54,IF(G6=G$42,G$57,IF(G6=G$43,G$60,999)))</f>
        <v>-2</v>
      </c>
      <c r="I82" s="23">
        <f>IF(I6=I$41,I$54,IF(I6=I$42,I$57,IF(I6=I$43,I$60,IF(I6=I$44,I$63,999))))</f>
        <v>1</v>
      </c>
      <c r="J82" s="23">
        <f>IF(J6=J$41,J$54,IF(J6=J$42,J$57,IF(J6=J$43,J$60,IF(J6=J$44,J$63,999))))</f>
        <v>0</v>
      </c>
      <c r="K82" s="23">
        <f>IF(K6=K$41,K$54,IF(K6=K$42,K$57,IF(K6=K$43,K$60,999)))</f>
        <v>4</v>
      </c>
      <c r="L82" s="23">
        <f>IF(L6=L$41,L$54,IF(L6=L$42,L$57,IF(L6=L$43,L$60,999)))</f>
        <v>0</v>
      </c>
      <c r="M82" s="23" t="str">
        <f>IF(M6=M$41,"U",IF(M6=M$42,"A",IF(M6=M$43,"A",999)))</f>
        <v>U</v>
      </c>
      <c r="N82" s="23">
        <f>IF(N6=N$41,N$54,IF(N6=N$42,N$57,IF(N6=N$43,N$60,IF(N6=N$44,N$63,999))))</f>
        <v>0</v>
      </c>
      <c r="O82" s="23">
        <f t="shared" ref="O82:O116" si="8">SUM(E82:N82)</f>
        <v>3</v>
      </c>
      <c r="Q82" s="23" t="s">
        <v>122</v>
      </c>
      <c r="R82" s="23" t="s">
        <v>123</v>
      </c>
    </row>
    <row r="83" spans="2:18" s="23" customFormat="1">
      <c r="C83" s="23">
        <v>2</v>
      </c>
      <c r="E83" s="23">
        <f t="shared" ref="E83:E88" si="9">IF(E7=E$41,E$54,IF(E7=E$42,E$57,999))</f>
        <v>999</v>
      </c>
      <c r="F83" s="23">
        <f t="shared" ref="F83:F116" si="10">IF(F7=F$41,F$54,IF(F7=F$42,F$57,999))</f>
        <v>999</v>
      </c>
      <c r="G83" s="23">
        <f t="shared" ref="G83:G116" si="11">IF(G7=G$41,G$54,IF(G7=G$42,G$57,IF(G7=G$43,G$60,999)))</f>
        <v>999</v>
      </c>
      <c r="I83" s="23">
        <f t="shared" ref="I83:J116" si="12">IF(I7=I$41,I$54,IF(I7=I$42,I$57,IF(I7=I$43,I$60,IF(I7=I$44,I$63,999))))</f>
        <v>999</v>
      </c>
      <c r="J83" s="23">
        <f t="shared" si="12"/>
        <v>999</v>
      </c>
      <c r="K83" s="23">
        <f t="shared" ref="K83:L83" si="13">IF(K7=K$41,K$54,IF(K7=K$42,K$57,IF(K7=K$43,K$60,999)))</f>
        <v>999</v>
      </c>
      <c r="L83" s="23">
        <f t="shared" si="13"/>
        <v>999</v>
      </c>
      <c r="M83" s="23">
        <f t="shared" ref="M83:M116" si="14">IF(M7=M$41,"U",IF(M7=M$42,"A",IF(M7=M$43,"A",999)))</f>
        <v>999</v>
      </c>
      <c r="N83" s="23">
        <f t="shared" ref="N83:N116" si="15">IF(N7=N$41,N$54,IF(N7=N$42,N$57,IF(N7=N$43,N$60,IF(N7=N$44,N$63,999))))</f>
        <v>999</v>
      </c>
      <c r="O83" s="23">
        <f t="shared" si="8"/>
        <v>8991</v>
      </c>
      <c r="Q83" s="23" t="s">
        <v>124</v>
      </c>
      <c r="R83" s="23" t="s">
        <v>68</v>
      </c>
    </row>
    <row r="84" spans="2:18" s="23" customFormat="1">
      <c r="C84" s="23">
        <v>3</v>
      </c>
      <c r="E84" s="23">
        <f t="shared" si="9"/>
        <v>999</v>
      </c>
      <c r="F84" s="23">
        <f t="shared" si="10"/>
        <v>999</v>
      </c>
      <c r="G84" s="23">
        <f t="shared" si="11"/>
        <v>999</v>
      </c>
      <c r="I84" s="23">
        <f t="shared" si="12"/>
        <v>999</v>
      </c>
      <c r="J84" s="23">
        <f t="shared" si="12"/>
        <v>999</v>
      </c>
      <c r="K84" s="23">
        <f t="shared" ref="K84:L84" si="16">IF(K8=K$41,K$54,IF(K8=K$42,K$57,IF(K8=K$43,K$60,999)))</f>
        <v>999</v>
      </c>
      <c r="L84" s="23">
        <f t="shared" si="16"/>
        <v>999</v>
      </c>
      <c r="M84" s="23">
        <f t="shared" si="14"/>
        <v>999</v>
      </c>
      <c r="N84" s="23">
        <f t="shared" si="15"/>
        <v>999</v>
      </c>
      <c r="O84" s="23">
        <f t="shared" si="8"/>
        <v>8991</v>
      </c>
      <c r="Q84" s="23" t="s">
        <v>125</v>
      </c>
      <c r="R84" s="23" t="s">
        <v>126</v>
      </c>
    </row>
    <row r="85" spans="2:18" s="23" customFormat="1">
      <c r="C85" s="23">
        <v>4</v>
      </c>
      <c r="E85" s="23">
        <f t="shared" si="9"/>
        <v>999</v>
      </c>
      <c r="F85" s="23">
        <f t="shared" si="10"/>
        <v>999</v>
      </c>
      <c r="G85" s="23">
        <f t="shared" si="11"/>
        <v>999</v>
      </c>
      <c r="I85" s="23">
        <f t="shared" si="12"/>
        <v>999</v>
      </c>
      <c r="J85" s="23">
        <f t="shared" si="12"/>
        <v>999</v>
      </c>
      <c r="K85" s="23">
        <f t="shared" ref="K85:L85" si="17">IF(K9=K$41,K$54,IF(K9=K$42,K$57,IF(K9=K$43,K$60,999)))</f>
        <v>999</v>
      </c>
      <c r="L85" s="23">
        <f t="shared" si="17"/>
        <v>999</v>
      </c>
      <c r="M85" s="23">
        <f t="shared" si="14"/>
        <v>999</v>
      </c>
      <c r="N85" s="23">
        <f t="shared" si="15"/>
        <v>999</v>
      </c>
      <c r="O85" s="23">
        <f t="shared" si="8"/>
        <v>8991</v>
      </c>
      <c r="Q85" s="23" t="s">
        <v>127</v>
      </c>
      <c r="R85" s="23" t="s">
        <v>128</v>
      </c>
    </row>
    <row r="86" spans="2:18" s="23" customFormat="1">
      <c r="C86" s="23">
        <v>5</v>
      </c>
      <c r="E86" s="23">
        <f t="shared" si="9"/>
        <v>999</v>
      </c>
      <c r="F86" s="23">
        <f t="shared" si="10"/>
        <v>999</v>
      </c>
      <c r="G86" s="23">
        <f t="shared" si="11"/>
        <v>999</v>
      </c>
      <c r="I86" s="23">
        <f t="shared" si="12"/>
        <v>999</v>
      </c>
      <c r="J86" s="23">
        <f t="shared" si="12"/>
        <v>999</v>
      </c>
      <c r="K86" s="23">
        <f t="shared" ref="K86:L86" si="18">IF(K10=K$41,K$54,IF(K10=K$42,K$57,IF(K10=K$43,K$60,999)))</f>
        <v>999</v>
      </c>
      <c r="L86" s="23">
        <f t="shared" si="18"/>
        <v>999</v>
      </c>
      <c r="M86" s="23">
        <f t="shared" si="14"/>
        <v>999</v>
      </c>
      <c r="N86" s="23">
        <f t="shared" si="15"/>
        <v>999</v>
      </c>
      <c r="O86" s="23">
        <f t="shared" si="8"/>
        <v>8991</v>
      </c>
      <c r="Q86" s="23" t="s">
        <v>129</v>
      </c>
      <c r="R86" s="23" t="s">
        <v>130</v>
      </c>
    </row>
    <row r="87" spans="2:18" s="23" customFormat="1">
      <c r="C87" s="23">
        <v>6</v>
      </c>
      <c r="E87" s="23">
        <f t="shared" si="9"/>
        <v>999</v>
      </c>
      <c r="F87" s="23">
        <f t="shared" si="10"/>
        <v>999</v>
      </c>
      <c r="G87" s="23">
        <f t="shared" si="11"/>
        <v>999</v>
      </c>
      <c r="I87" s="23">
        <f t="shared" si="12"/>
        <v>999</v>
      </c>
      <c r="J87" s="23">
        <f t="shared" si="12"/>
        <v>999</v>
      </c>
      <c r="K87" s="23">
        <f t="shared" ref="K87:L87" si="19">IF(K11=K$41,K$54,IF(K11=K$42,K$57,IF(K11=K$43,K$60,999)))</f>
        <v>999</v>
      </c>
      <c r="L87" s="23">
        <f t="shared" si="19"/>
        <v>999</v>
      </c>
      <c r="M87" s="23">
        <f t="shared" si="14"/>
        <v>999</v>
      </c>
      <c r="N87" s="23">
        <f t="shared" si="15"/>
        <v>999</v>
      </c>
      <c r="O87" s="23">
        <f t="shared" si="8"/>
        <v>8991</v>
      </c>
    </row>
    <row r="88" spans="2:18" s="23" customFormat="1">
      <c r="C88" s="23">
        <v>7</v>
      </c>
      <c r="E88" s="23">
        <f t="shared" si="9"/>
        <v>999</v>
      </c>
      <c r="F88" s="23">
        <f t="shared" si="10"/>
        <v>999</v>
      </c>
      <c r="G88" s="23">
        <f t="shared" si="11"/>
        <v>999</v>
      </c>
      <c r="I88" s="23">
        <f t="shared" si="12"/>
        <v>999</v>
      </c>
      <c r="J88" s="23">
        <f t="shared" si="12"/>
        <v>999</v>
      </c>
      <c r="K88" s="23">
        <f t="shared" ref="K88:L88" si="20">IF(K12=K$41,K$54,IF(K12=K$42,K$57,IF(K12=K$43,K$60,999)))</f>
        <v>999</v>
      </c>
      <c r="L88" s="23">
        <f t="shared" si="20"/>
        <v>999</v>
      </c>
      <c r="M88" s="23">
        <f t="shared" si="14"/>
        <v>999</v>
      </c>
      <c r="N88" s="23">
        <f t="shared" si="15"/>
        <v>999</v>
      </c>
      <c r="O88" s="23">
        <f t="shared" si="8"/>
        <v>8991</v>
      </c>
    </row>
    <row r="89" spans="2:18" s="23" customFormat="1">
      <c r="C89" s="23">
        <v>8</v>
      </c>
      <c r="E89" s="23">
        <f t="shared" ref="E89:E116" si="21">IF(E13=E$41,E$54,IF(E13=E$42,E$57,999))</f>
        <v>999</v>
      </c>
      <c r="F89" s="23">
        <f t="shared" si="10"/>
        <v>999</v>
      </c>
      <c r="G89" s="23">
        <f t="shared" si="11"/>
        <v>999</v>
      </c>
      <c r="I89" s="23">
        <f t="shared" si="12"/>
        <v>999</v>
      </c>
      <c r="J89" s="23">
        <f t="shared" si="12"/>
        <v>999</v>
      </c>
      <c r="K89" s="23">
        <f t="shared" ref="K89:L89" si="22">IF(K13=K$41,K$54,IF(K13=K$42,K$57,IF(K13=K$43,K$60,999)))</f>
        <v>999</v>
      </c>
      <c r="L89" s="23">
        <f t="shared" si="22"/>
        <v>999</v>
      </c>
      <c r="M89" s="23">
        <f t="shared" si="14"/>
        <v>999</v>
      </c>
      <c r="N89" s="23">
        <f t="shared" si="15"/>
        <v>999</v>
      </c>
      <c r="O89" s="23">
        <f t="shared" si="8"/>
        <v>8991</v>
      </c>
    </row>
    <row r="90" spans="2:18" s="23" customFormat="1">
      <c r="C90" s="23">
        <v>9</v>
      </c>
      <c r="E90" s="23">
        <f t="shared" si="21"/>
        <v>999</v>
      </c>
      <c r="F90" s="23">
        <f t="shared" si="10"/>
        <v>999</v>
      </c>
      <c r="G90" s="23">
        <f t="shared" si="11"/>
        <v>999</v>
      </c>
      <c r="I90" s="23">
        <f t="shared" si="12"/>
        <v>999</v>
      </c>
      <c r="J90" s="23">
        <f t="shared" si="12"/>
        <v>999</v>
      </c>
      <c r="K90" s="23">
        <f t="shared" ref="K90:L90" si="23">IF(K14=K$41,K$54,IF(K14=K$42,K$57,IF(K14=K$43,K$60,999)))</f>
        <v>999</v>
      </c>
      <c r="L90" s="23">
        <f t="shared" si="23"/>
        <v>999</v>
      </c>
      <c r="M90" s="23">
        <f t="shared" si="14"/>
        <v>999</v>
      </c>
      <c r="N90" s="23">
        <f t="shared" si="15"/>
        <v>999</v>
      </c>
      <c r="O90" s="23">
        <f t="shared" si="8"/>
        <v>8991</v>
      </c>
    </row>
    <row r="91" spans="2:18" s="23" customFormat="1">
      <c r="C91" s="23">
        <v>10</v>
      </c>
      <c r="E91" s="23">
        <f t="shared" si="21"/>
        <v>999</v>
      </c>
      <c r="F91" s="23">
        <f t="shared" si="10"/>
        <v>999</v>
      </c>
      <c r="G91" s="23">
        <f t="shared" si="11"/>
        <v>999</v>
      </c>
      <c r="I91" s="23">
        <f t="shared" si="12"/>
        <v>999</v>
      </c>
      <c r="J91" s="23">
        <f t="shared" si="12"/>
        <v>999</v>
      </c>
      <c r="K91" s="23">
        <f t="shared" ref="K91:L91" si="24">IF(K15=K$41,K$54,IF(K15=K$42,K$57,IF(K15=K$43,K$60,999)))</f>
        <v>999</v>
      </c>
      <c r="L91" s="23">
        <f t="shared" si="24"/>
        <v>999</v>
      </c>
      <c r="M91" s="23">
        <f t="shared" si="14"/>
        <v>999</v>
      </c>
      <c r="N91" s="23">
        <f t="shared" si="15"/>
        <v>999</v>
      </c>
      <c r="O91" s="23">
        <f t="shared" si="8"/>
        <v>8991</v>
      </c>
    </row>
    <row r="92" spans="2:18" s="23" customFormat="1">
      <c r="C92" s="23">
        <v>11</v>
      </c>
      <c r="E92" s="23">
        <f t="shared" si="21"/>
        <v>999</v>
      </c>
      <c r="F92" s="23">
        <f t="shared" si="10"/>
        <v>999</v>
      </c>
      <c r="G92" s="23">
        <f t="shared" si="11"/>
        <v>999</v>
      </c>
      <c r="I92" s="23">
        <f t="shared" si="12"/>
        <v>999</v>
      </c>
      <c r="J92" s="23">
        <f t="shared" si="12"/>
        <v>999</v>
      </c>
      <c r="K92" s="23">
        <f t="shared" ref="K92:L92" si="25">IF(K16=K$41,K$54,IF(K16=K$42,K$57,IF(K16=K$43,K$60,999)))</f>
        <v>999</v>
      </c>
      <c r="L92" s="23">
        <f t="shared" si="25"/>
        <v>999</v>
      </c>
      <c r="M92" s="23">
        <f t="shared" si="14"/>
        <v>999</v>
      </c>
      <c r="N92" s="23">
        <f t="shared" si="15"/>
        <v>999</v>
      </c>
      <c r="O92" s="23">
        <f t="shared" si="8"/>
        <v>8991</v>
      </c>
    </row>
    <row r="93" spans="2:18" s="23" customFormat="1">
      <c r="C93" s="23">
        <v>12</v>
      </c>
      <c r="E93" s="23">
        <f t="shared" si="21"/>
        <v>999</v>
      </c>
      <c r="F93" s="23">
        <f t="shared" si="10"/>
        <v>999</v>
      </c>
      <c r="G93" s="23">
        <f t="shared" si="11"/>
        <v>999</v>
      </c>
      <c r="I93" s="23">
        <f t="shared" si="12"/>
        <v>999</v>
      </c>
      <c r="J93" s="23">
        <f t="shared" si="12"/>
        <v>999</v>
      </c>
      <c r="K93" s="23">
        <f t="shared" ref="K93:L93" si="26">IF(K17=K$41,K$54,IF(K17=K$42,K$57,IF(K17=K$43,K$60,999)))</f>
        <v>999</v>
      </c>
      <c r="L93" s="23">
        <f t="shared" si="26"/>
        <v>999</v>
      </c>
      <c r="M93" s="23">
        <f t="shared" si="14"/>
        <v>999</v>
      </c>
      <c r="N93" s="23">
        <f t="shared" si="15"/>
        <v>999</v>
      </c>
      <c r="O93" s="23">
        <f t="shared" si="8"/>
        <v>8991</v>
      </c>
    </row>
    <row r="94" spans="2:18" s="23" customFormat="1">
      <c r="C94" s="23">
        <v>13</v>
      </c>
      <c r="E94" s="23">
        <f t="shared" si="21"/>
        <v>999</v>
      </c>
      <c r="F94" s="23">
        <f t="shared" si="10"/>
        <v>999</v>
      </c>
      <c r="G94" s="23">
        <f t="shared" si="11"/>
        <v>999</v>
      </c>
      <c r="I94" s="23">
        <f t="shared" si="12"/>
        <v>999</v>
      </c>
      <c r="J94" s="23">
        <f t="shared" si="12"/>
        <v>999</v>
      </c>
      <c r="K94" s="23">
        <f t="shared" ref="K94:L94" si="27">IF(K18=K$41,K$54,IF(K18=K$42,K$57,IF(K18=K$43,K$60,999)))</f>
        <v>999</v>
      </c>
      <c r="L94" s="23">
        <f t="shared" si="27"/>
        <v>999</v>
      </c>
      <c r="M94" s="23">
        <f t="shared" si="14"/>
        <v>999</v>
      </c>
      <c r="N94" s="23">
        <f t="shared" si="15"/>
        <v>999</v>
      </c>
      <c r="O94" s="23">
        <f t="shared" si="8"/>
        <v>8991</v>
      </c>
    </row>
    <row r="95" spans="2:18" s="23" customFormat="1">
      <c r="C95" s="23">
        <v>14</v>
      </c>
      <c r="E95" s="23">
        <f t="shared" si="21"/>
        <v>999</v>
      </c>
      <c r="F95" s="23">
        <f t="shared" si="10"/>
        <v>999</v>
      </c>
      <c r="G95" s="23">
        <f t="shared" si="11"/>
        <v>999</v>
      </c>
      <c r="I95" s="23">
        <f t="shared" si="12"/>
        <v>999</v>
      </c>
      <c r="J95" s="23">
        <f t="shared" si="12"/>
        <v>999</v>
      </c>
      <c r="K95" s="23">
        <f t="shared" ref="K95:L95" si="28">IF(K19=K$41,K$54,IF(K19=K$42,K$57,IF(K19=K$43,K$60,999)))</f>
        <v>999</v>
      </c>
      <c r="L95" s="23">
        <f t="shared" si="28"/>
        <v>999</v>
      </c>
      <c r="M95" s="23">
        <f t="shared" si="14"/>
        <v>999</v>
      </c>
      <c r="N95" s="23">
        <f t="shared" si="15"/>
        <v>999</v>
      </c>
      <c r="O95" s="23">
        <f t="shared" si="8"/>
        <v>8991</v>
      </c>
    </row>
    <row r="96" spans="2:18" s="23" customFormat="1">
      <c r="C96" s="23">
        <v>15</v>
      </c>
      <c r="E96" s="23">
        <f t="shared" si="21"/>
        <v>999</v>
      </c>
      <c r="F96" s="23">
        <f t="shared" si="10"/>
        <v>999</v>
      </c>
      <c r="G96" s="23">
        <f t="shared" si="11"/>
        <v>999</v>
      </c>
      <c r="I96" s="23">
        <f t="shared" si="12"/>
        <v>999</v>
      </c>
      <c r="J96" s="23">
        <f t="shared" si="12"/>
        <v>999</v>
      </c>
      <c r="K96" s="23">
        <f t="shared" ref="K96:L96" si="29">IF(K20=K$41,K$54,IF(K20=K$42,K$57,IF(K20=K$43,K$60,999)))</f>
        <v>999</v>
      </c>
      <c r="L96" s="23">
        <f t="shared" si="29"/>
        <v>999</v>
      </c>
      <c r="M96" s="23">
        <f t="shared" si="14"/>
        <v>999</v>
      </c>
      <c r="N96" s="23">
        <f t="shared" si="15"/>
        <v>999</v>
      </c>
      <c r="O96" s="23">
        <f t="shared" si="8"/>
        <v>8991</v>
      </c>
    </row>
    <row r="97" spans="3:15" s="23" customFormat="1">
      <c r="C97" s="23">
        <v>16</v>
      </c>
      <c r="E97" s="23">
        <f t="shared" si="21"/>
        <v>999</v>
      </c>
      <c r="F97" s="23">
        <f t="shared" si="10"/>
        <v>999</v>
      </c>
      <c r="G97" s="23">
        <f t="shared" si="11"/>
        <v>999</v>
      </c>
      <c r="I97" s="23">
        <f t="shared" si="12"/>
        <v>999</v>
      </c>
      <c r="J97" s="23">
        <f t="shared" si="12"/>
        <v>999</v>
      </c>
      <c r="K97" s="23">
        <f t="shared" ref="K97:L97" si="30">IF(K21=K$41,K$54,IF(K21=K$42,K$57,IF(K21=K$43,K$60,999)))</f>
        <v>999</v>
      </c>
      <c r="L97" s="23">
        <f t="shared" si="30"/>
        <v>999</v>
      </c>
      <c r="M97" s="23">
        <f t="shared" si="14"/>
        <v>999</v>
      </c>
      <c r="N97" s="23">
        <f t="shared" si="15"/>
        <v>999</v>
      </c>
      <c r="O97" s="23">
        <f t="shared" si="8"/>
        <v>8991</v>
      </c>
    </row>
    <row r="98" spans="3:15" s="23" customFormat="1">
      <c r="C98" s="23">
        <v>17</v>
      </c>
      <c r="E98" s="23">
        <f t="shared" si="21"/>
        <v>999</v>
      </c>
      <c r="F98" s="23">
        <f t="shared" si="10"/>
        <v>999</v>
      </c>
      <c r="G98" s="23">
        <f t="shared" si="11"/>
        <v>999</v>
      </c>
      <c r="I98" s="23">
        <f t="shared" si="12"/>
        <v>999</v>
      </c>
      <c r="J98" s="23">
        <f t="shared" si="12"/>
        <v>999</v>
      </c>
      <c r="K98" s="23">
        <f t="shared" ref="K98:L98" si="31">IF(K22=K$41,K$54,IF(K22=K$42,K$57,IF(K22=K$43,K$60,999)))</f>
        <v>999</v>
      </c>
      <c r="L98" s="23">
        <f t="shared" si="31"/>
        <v>999</v>
      </c>
      <c r="M98" s="23">
        <f t="shared" si="14"/>
        <v>999</v>
      </c>
      <c r="N98" s="23">
        <f t="shared" si="15"/>
        <v>999</v>
      </c>
      <c r="O98" s="23">
        <f t="shared" si="8"/>
        <v>8991</v>
      </c>
    </row>
    <row r="99" spans="3:15" s="23" customFormat="1">
      <c r="C99" s="23">
        <v>18</v>
      </c>
      <c r="E99" s="23">
        <f t="shared" si="21"/>
        <v>999</v>
      </c>
      <c r="F99" s="23">
        <f t="shared" si="10"/>
        <v>999</v>
      </c>
      <c r="G99" s="23">
        <f t="shared" si="11"/>
        <v>999</v>
      </c>
      <c r="I99" s="23">
        <f t="shared" si="12"/>
        <v>999</v>
      </c>
      <c r="J99" s="23">
        <f t="shared" si="12"/>
        <v>999</v>
      </c>
      <c r="K99" s="23">
        <f t="shared" ref="K99:L99" si="32">IF(K23=K$41,K$54,IF(K23=K$42,K$57,IF(K23=K$43,K$60,999)))</f>
        <v>999</v>
      </c>
      <c r="L99" s="23">
        <f t="shared" si="32"/>
        <v>999</v>
      </c>
      <c r="M99" s="23">
        <f t="shared" si="14"/>
        <v>999</v>
      </c>
      <c r="N99" s="23">
        <f t="shared" si="15"/>
        <v>999</v>
      </c>
      <c r="O99" s="23">
        <f t="shared" si="8"/>
        <v>8991</v>
      </c>
    </row>
    <row r="100" spans="3:15" s="23" customFormat="1">
      <c r="C100" s="23">
        <v>19</v>
      </c>
      <c r="E100" s="23">
        <f t="shared" si="21"/>
        <v>999</v>
      </c>
      <c r="F100" s="23">
        <f t="shared" si="10"/>
        <v>999</v>
      </c>
      <c r="G100" s="23">
        <f t="shared" si="11"/>
        <v>999</v>
      </c>
      <c r="I100" s="23">
        <f t="shared" si="12"/>
        <v>999</v>
      </c>
      <c r="J100" s="23">
        <f t="shared" si="12"/>
        <v>999</v>
      </c>
      <c r="K100" s="23">
        <f t="shared" ref="K100:L100" si="33">IF(K24=K$41,K$54,IF(K24=K$42,K$57,IF(K24=K$43,K$60,999)))</f>
        <v>999</v>
      </c>
      <c r="L100" s="23">
        <f t="shared" si="33"/>
        <v>999</v>
      </c>
      <c r="M100" s="23">
        <f t="shared" si="14"/>
        <v>999</v>
      </c>
      <c r="N100" s="23">
        <f t="shared" si="15"/>
        <v>999</v>
      </c>
      <c r="O100" s="23">
        <f t="shared" si="8"/>
        <v>8991</v>
      </c>
    </row>
    <row r="101" spans="3:15" s="23" customFormat="1">
      <c r="C101" s="23">
        <v>20</v>
      </c>
      <c r="E101" s="23">
        <f t="shared" si="21"/>
        <v>999</v>
      </c>
      <c r="F101" s="23">
        <f t="shared" si="10"/>
        <v>999</v>
      </c>
      <c r="G101" s="23">
        <f t="shared" si="11"/>
        <v>999</v>
      </c>
      <c r="I101" s="23">
        <f t="shared" si="12"/>
        <v>999</v>
      </c>
      <c r="J101" s="23">
        <f t="shared" si="12"/>
        <v>999</v>
      </c>
      <c r="K101" s="23">
        <f t="shared" ref="K101:L101" si="34">IF(K25=K$41,K$54,IF(K25=K$42,K$57,IF(K25=K$43,K$60,999)))</f>
        <v>999</v>
      </c>
      <c r="L101" s="23">
        <f t="shared" si="34"/>
        <v>999</v>
      </c>
      <c r="M101" s="23">
        <f t="shared" si="14"/>
        <v>999</v>
      </c>
      <c r="N101" s="23">
        <f t="shared" si="15"/>
        <v>999</v>
      </c>
      <c r="O101" s="23">
        <f t="shared" si="8"/>
        <v>8991</v>
      </c>
    </row>
    <row r="102" spans="3:15" s="23" customFormat="1">
      <c r="C102" s="23">
        <v>21</v>
      </c>
      <c r="E102" s="23">
        <f t="shared" si="21"/>
        <v>999</v>
      </c>
      <c r="F102" s="23">
        <f t="shared" si="10"/>
        <v>999</v>
      </c>
      <c r="G102" s="23">
        <f t="shared" si="11"/>
        <v>999</v>
      </c>
      <c r="I102" s="23">
        <f t="shared" si="12"/>
        <v>999</v>
      </c>
      <c r="J102" s="23">
        <f t="shared" si="12"/>
        <v>999</v>
      </c>
      <c r="K102" s="23">
        <f t="shared" ref="K102:L102" si="35">IF(K26=K$41,K$54,IF(K26=K$42,K$57,IF(K26=K$43,K$60,999)))</f>
        <v>999</v>
      </c>
      <c r="L102" s="23">
        <f t="shared" si="35"/>
        <v>999</v>
      </c>
      <c r="M102" s="23">
        <f t="shared" si="14"/>
        <v>999</v>
      </c>
      <c r="N102" s="23">
        <f t="shared" si="15"/>
        <v>999</v>
      </c>
      <c r="O102" s="23">
        <f t="shared" si="8"/>
        <v>8991</v>
      </c>
    </row>
    <row r="103" spans="3:15" s="23" customFormat="1">
      <c r="C103" s="23">
        <v>22</v>
      </c>
      <c r="E103" s="23">
        <f t="shared" si="21"/>
        <v>999</v>
      </c>
      <c r="F103" s="23">
        <f t="shared" si="10"/>
        <v>999</v>
      </c>
      <c r="G103" s="23">
        <f t="shared" si="11"/>
        <v>999</v>
      </c>
      <c r="I103" s="23">
        <f t="shared" si="12"/>
        <v>999</v>
      </c>
      <c r="J103" s="23">
        <f t="shared" si="12"/>
        <v>999</v>
      </c>
      <c r="K103" s="23">
        <f t="shared" ref="K103:L103" si="36">IF(K27=K$41,K$54,IF(K27=K$42,K$57,IF(K27=K$43,K$60,999)))</f>
        <v>999</v>
      </c>
      <c r="L103" s="23">
        <f t="shared" si="36"/>
        <v>999</v>
      </c>
      <c r="M103" s="23">
        <f t="shared" si="14"/>
        <v>999</v>
      </c>
      <c r="N103" s="23">
        <f t="shared" si="15"/>
        <v>999</v>
      </c>
      <c r="O103" s="23">
        <f t="shared" si="8"/>
        <v>8991</v>
      </c>
    </row>
    <row r="104" spans="3:15" s="23" customFormat="1">
      <c r="C104" s="23">
        <v>23</v>
      </c>
      <c r="E104" s="23">
        <f t="shared" si="21"/>
        <v>999</v>
      </c>
      <c r="F104" s="23">
        <f t="shared" si="10"/>
        <v>999</v>
      </c>
      <c r="G104" s="23">
        <f t="shared" si="11"/>
        <v>999</v>
      </c>
      <c r="I104" s="23">
        <f t="shared" si="12"/>
        <v>999</v>
      </c>
      <c r="J104" s="23">
        <f t="shared" si="12"/>
        <v>999</v>
      </c>
      <c r="K104" s="23">
        <f t="shared" ref="K104:L104" si="37">IF(K28=K$41,K$54,IF(K28=K$42,K$57,IF(K28=K$43,K$60,999)))</f>
        <v>999</v>
      </c>
      <c r="L104" s="23">
        <f t="shared" si="37"/>
        <v>999</v>
      </c>
      <c r="M104" s="23">
        <f t="shared" si="14"/>
        <v>999</v>
      </c>
      <c r="N104" s="23">
        <f t="shared" si="15"/>
        <v>999</v>
      </c>
      <c r="O104" s="23">
        <f t="shared" si="8"/>
        <v>8991</v>
      </c>
    </row>
    <row r="105" spans="3:15" s="23" customFormat="1">
      <c r="C105" s="23">
        <v>24</v>
      </c>
      <c r="E105" s="23">
        <f t="shared" si="21"/>
        <v>999</v>
      </c>
      <c r="F105" s="23">
        <f t="shared" si="10"/>
        <v>999</v>
      </c>
      <c r="G105" s="23">
        <f t="shared" si="11"/>
        <v>999</v>
      </c>
      <c r="I105" s="23">
        <f t="shared" si="12"/>
        <v>999</v>
      </c>
      <c r="J105" s="23">
        <f t="shared" si="12"/>
        <v>999</v>
      </c>
      <c r="K105" s="23">
        <f t="shared" ref="K105:L105" si="38">IF(K29=K$41,K$54,IF(K29=K$42,K$57,IF(K29=K$43,K$60,999)))</f>
        <v>999</v>
      </c>
      <c r="L105" s="23">
        <f t="shared" si="38"/>
        <v>999</v>
      </c>
      <c r="M105" s="23">
        <f t="shared" si="14"/>
        <v>999</v>
      </c>
      <c r="N105" s="23">
        <f t="shared" si="15"/>
        <v>999</v>
      </c>
      <c r="O105" s="23">
        <f t="shared" si="8"/>
        <v>8991</v>
      </c>
    </row>
    <row r="106" spans="3:15" s="23" customFormat="1">
      <c r="C106" s="23">
        <v>25</v>
      </c>
      <c r="E106" s="23">
        <f t="shared" si="21"/>
        <v>999</v>
      </c>
      <c r="F106" s="23">
        <f t="shared" si="10"/>
        <v>999</v>
      </c>
      <c r="G106" s="23">
        <f t="shared" si="11"/>
        <v>999</v>
      </c>
      <c r="I106" s="23">
        <f t="shared" si="12"/>
        <v>999</v>
      </c>
      <c r="J106" s="23">
        <f t="shared" si="12"/>
        <v>999</v>
      </c>
      <c r="K106" s="23">
        <f t="shared" ref="K106:L106" si="39">IF(K30=K$41,K$54,IF(K30=K$42,K$57,IF(K30=K$43,K$60,999)))</f>
        <v>999</v>
      </c>
      <c r="L106" s="23">
        <f t="shared" si="39"/>
        <v>999</v>
      </c>
      <c r="M106" s="23">
        <f t="shared" si="14"/>
        <v>999</v>
      </c>
      <c r="N106" s="23">
        <f t="shared" si="15"/>
        <v>999</v>
      </c>
      <c r="O106" s="23">
        <f t="shared" si="8"/>
        <v>8991</v>
      </c>
    </row>
    <row r="107" spans="3:15" s="23" customFormat="1">
      <c r="C107" s="23">
        <v>26</v>
      </c>
      <c r="E107" s="23">
        <f t="shared" si="21"/>
        <v>999</v>
      </c>
      <c r="F107" s="23">
        <f t="shared" si="10"/>
        <v>999</v>
      </c>
      <c r="G107" s="23">
        <f t="shared" si="11"/>
        <v>999</v>
      </c>
      <c r="I107" s="23">
        <f t="shared" si="12"/>
        <v>999</v>
      </c>
      <c r="J107" s="23">
        <f t="shared" si="12"/>
        <v>999</v>
      </c>
      <c r="K107" s="23">
        <f t="shared" ref="K107:L107" si="40">IF(K31=K$41,K$54,IF(K31=K$42,K$57,IF(K31=K$43,K$60,999)))</f>
        <v>999</v>
      </c>
      <c r="L107" s="23">
        <f t="shared" si="40"/>
        <v>999</v>
      </c>
      <c r="M107" s="23">
        <f t="shared" si="14"/>
        <v>999</v>
      </c>
      <c r="N107" s="23">
        <f t="shared" si="15"/>
        <v>999</v>
      </c>
      <c r="O107" s="23">
        <f t="shared" si="8"/>
        <v>8991</v>
      </c>
    </row>
    <row r="108" spans="3:15" s="23" customFormat="1">
      <c r="C108" s="23">
        <v>27</v>
      </c>
      <c r="E108" s="23">
        <f t="shared" si="21"/>
        <v>999</v>
      </c>
      <c r="F108" s="23">
        <f t="shared" si="10"/>
        <v>999</v>
      </c>
      <c r="G108" s="23">
        <f t="shared" si="11"/>
        <v>999</v>
      </c>
      <c r="I108" s="23">
        <f t="shared" si="12"/>
        <v>999</v>
      </c>
      <c r="J108" s="23">
        <f t="shared" si="12"/>
        <v>999</v>
      </c>
      <c r="K108" s="23">
        <f t="shared" ref="K108:L108" si="41">IF(K32=K$41,K$54,IF(K32=K$42,K$57,IF(K32=K$43,K$60,999)))</f>
        <v>999</v>
      </c>
      <c r="L108" s="23">
        <f t="shared" si="41"/>
        <v>999</v>
      </c>
      <c r="M108" s="23">
        <f t="shared" si="14"/>
        <v>999</v>
      </c>
      <c r="N108" s="23">
        <f t="shared" si="15"/>
        <v>999</v>
      </c>
      <c r="O108" s="23">
        <f t="shared" si="8"/>
        <v>8991</v>
      </c>
    </row>
    <row r="109" spans="3:15" s="23" customFormat="1">
      <c r="C109" s="23">
        <v>28</v>
      </c>
      <c r="E109" s="23">
        <f t="shared" si="21"/>
        <v>999</v>
      </c>
      <c r="F109" s="23">
        <f t="shared" si="10"/>
        <v>999</v>
      </c>
      <c r="G109" s="23">
        <f t="shared" si="11"/>
        <v>999</v>
      </c>
      <c r="I109" s="23">
        <f t="shared" si="12"/>
        <v>999</v>
      </c>
      <c r="J109" s="23">
        <f t="shared" si="12"/>
        <v>999</v>
      </c>
      <c r="K109" s="23">
        <f t="shared" ref="K109:L109" si="42">IF(K33=K$41,K$54,IF(K33=K$42,K$57,IF(K33=K$43,K$60,999)))</f>
        <v>999</v>
      </c>
      <c r="L109" s="23">
        <f t="shared" si="42"/>
        <v>999</v>
      </c>
      <c r="M109" s="23">
        <f t="shared" si="14"/>
        <v>999</v>
      </c>
      <c r="N109" s="23">
        <f t="shared" si="15"/>
        <v>999</v>
      </c>
      <c r="O109" s="23">
        <f t="shared" si="8"/>
        <v>8991</v>
      </c>
    </row>
    <row r="110" spans="3:15" s="23" customFormat="1">
      <c r="C110" s="23">
        <v>29</v>
      </c>
      <c r="E110" s="23">
        <f t="shared" si="21"/>
        <v>999</v>
      </c>
      <c r="F110" s="23">
        <f t="shared" si="10"/>
        <v>999</v>
      </c>
      <c r="G110" s="23">
        <f t="shared" si="11"/>
        <v>999</v>
      </c>
      <c r="I110" s="23">
        <f t="shared" si="12"/>
        <v>999</v>
      </c>
      <c r="J110" s="23">
        <f t="shared" si="12"/>
        <v>999</v>
      </c>
      <c r="K110" s="23">
        <f t="shared" ref="K110:L110" si="43">IF(K34=K$41,K$54,IF(K34=K$42,K$57,IF(K34=K$43,K$60,999)))</f>
        <v>999</v>
      </c>
      <c r="L110" s="23">
        <f t="shared" si="43"/>
        <v>999</v>
      </c>
      <c r="M110" s="23">
        <f t="shared" si="14"/>
        <v>999</v>
      </c>
      <c r="N110" s="23">
        <f t="shared" si="15"/>
        <v>999</v>
      </c>
      <c r="O110" s="23">
        <f t="shared" si="8"/>
        <v>8991</v>
      </c>
    </row>
    <row r="111" spans="3:15" s="23" customFormat="1">
      <c r="C111" s="23">
        <v>30</v>
      </c>
      <c r="E111" s="23">
        <f t="shared" si="21"/>
        <v>999</v>
      </c>
      <c r="F111" s="23">
        <f t="shared" si="10"/>
        <v>999</v>
      </c>
      <c r="G111" s="23">
        <f t="shared" si="11"/>
        <v>999</v>
      </c>
      <c r="I111" s="23">
        <f t="shared" si="12"/>
        <v>999</v>
      </c>
      <c r="J111" s="23">
        <f t="shared" si="12"/>
        <v>999</v>
      </c>
      <c r="K111" s="23">
        <f t="shared" ref="K111:L111" si="44">IF(K35=K$41,K$54,IF(K35=K$42,K$57,IF(K35=K$43,K$60,999)))</f>
        <v>999</v>
      </c>
      <c r="L111" s="23">
        <f t="shared" si="44"/>
        <v>999</v>
      </c>
      <c r="M111" s="23">
        <f t="shared" si="14"/>
        <v>999</v>
      </c>
      <c r="N111" s="23">
        <f t="shared" si="15"/>
        <v>999</v>
      </c>
      <c r="O111" s="23">
        <f t="shared" si="8"/>
        <v>8991</v>
      </c>
    </row>
    <row r="112" spans="3:15" s="23" customFormat="1">
      <c r="C112" s="23">
        <v>31</v>
      </c>
      <c r="E112" s="23">
        <f t="shared" si="21"/>
        <v>999</v>
      </c>
      <c r="F112" s="23">
        <f t="shared" si="10"/>
        <v>999</v>
      </c>
      <c r="G112" s="23">
        <f t="shared" si="11"/>
        <v>999</v>
      </c>
      <c r="I112" s="23">
        <f t="shared" si="12"/>
        <v>999</v>
      </c>
      <c r="J112" s="23">
        <f t="shared" si="12"/>
        <v>999</v>
      </c>
      <c r="K112" s="23">
        <f t="shared" ref="K112:L112" si="45">IF(K36=K$41,K$54,IF(K36=K$42,K$57,IF(K36=K$43,K$60,999)))</f>
        <v>999</v>
      </c>
      <c r="L112" s="23">
        <f t="shared" si="45"/>
        <v>999</v>
      </c>
      <c r="M112" s="23">
        <f t="shared" si="14"/>
        <v>999</v>
      </c>
      <c r="N112" s="23">
        <f t="shared" si="15"/>
        <v>999</v>
      </c>
      <c r="O112" s="23">
        <f t="shared" si="8"/>
        <v>8991</v>
      </c>
    </row>
    <row r="113" spans="3:15" s="23" customFormat="1">
      <c r="C113" s="23">
        <v>32</v>
      </c>
      <c r="E113" s="23">
        <f t="shared" si="21"/>
        <v>999</v>
      </c>
      <c r="F113" s="23">
        <f t="shared" si="10"/>
        <v>999</v>
      </c>
      <c r="G113" s="23">
        <f t="shared" si="11"/>
        <v>999</v>
      </c>
      <c r="I113" s="23">
        <f t="shared" si="12"/>
        <v>999</v>
      </c>
      <c r="J113" s="23">
        <f t="shared" si="12"/>
        <v>999</v>
      </c>
      <c r="K113" s="23">
        <f t="shared" ref="K113:L113" si="46">IF(K37=K$41,K$54,IF(K37=K$42,K$57,IF(K37=K$43,K$60,999)))</f>
        <v>999</v>
      </c>
      <c r="L113" s="23">
        <f t="shared" si="46"/>
        <v>999</v>
      </c>
      <c r="M113" s="23">
        <f t="shared" si="14"/>
        <v>999</v>
      </c>
      <c r="N113" s="23">
        <f t="shared" si="15"/>
        <v>999</v>
      </c>
      <c r="O113" s="23">
        <f t="shared" si="8"/>
        <v>8991</v>
      </c>
    </row>
    <row r="114" spans="3:15" s="23" customFormat="1">
      <c r="C114" s="23">
        <v>33</v>
      </c>
      <c r="E114" s="23">
        <f t="shared" si="21"/>
        <v>999</v>
      </c>
      <c r="F114" s="23">
        <f t="shared" si="10"/>
        <v>999</v>
      </c>
      <c r="G114" s="23">
        <f t="shared" si="11"/>
        <v>999</v>
      </c>
      <c r="I114" s="23">
        <f t="shared" si="12"/>
        <v>999</v>
      </c>
      <c r="J114" s="23">
        <f t="shared" si="12"/>
        <v>999</v>
      </c>
      <c r="K114" s="23">
        <f t="shared" ref="K114:L114" si="47">IF(K38=K$41,K$54,IF(K38=K$42,K$57,IF(K38=K$43,K$60,999)))</f>
        <v>999</v>
      </c>
      <c r="L114" s="23">
        <f t="shared" si="47"/>
        <v>999</v>
      </c>
      <c r="M114" s="23">
        <f t="shared" si="14"/>
        <v>999</v>
      </c>
      <c r="N114" s="23">
        <f t="shared" si="15"/>
        <v>999</v>
      </c>
      <c r="O114" s="23">
        <f t="shared" si="8"/>
        <v>8991</v>
      </c>
    </row>
    <row r="115" spans="3:15" s="23" customFormat="1">
      <c r="C115" s="23">
        <v>34</v>
      </c>
      <c r="E115" s="23">
        <f t="shared" si="21"/>
        <v>999</v>
      </c>
      <c r="F115" s="23">
        <f t="shared" si="10"/>
        <v>999</v>
      </c>
      <c r="G115" s="23">
        <f t="shared" si="11"/>
        <v>999</v>
      </c>
      <c r="I115" s="23">
        <f t="shared" si="12"/>
        <v>999</v>
      </c>
      <c r="J115" s="23">
        <f t="shared" si="12"/>
        <v>999</v>
      </c>
      <c r="K115" s="23">
        <f t="shared" ref="K115:L115" si="48">IF(K39=K$41,K$54,IF(K39=K$42,K$57,IF(K39=K$43,K$60,999)))</f>
        <v>999</v>
      </c>
      <c r="L115" s="23">
        <f t="shared" si="48"/>
        <v>999</v>
      </c>
      <c r="M115" s="23">
        <f t="shared" si="14"/>
        <v>999</v>
      </c>
      <c r="N115" s="23">
        <f t="shared" si="15"/>
        <v>999</v>
      </c>
      <c r="O115" s="23">
        <f t="shared" si="8"/>
        <v>8991</v>
      </c>
    </row>
    <row r="116" spans="3:15" s="23" customFormat="1">
      <c r="C116" s="23">
        <v>35</v>
      </c>
      <c r="E116" s="23">
        <f t="shared" si="21"/>
        <v>999</v>
      </c>
      <c r="F116" s="23">
        <f t="shared" si="10"/>
        <v>999</v>
      </c>
      <c r="G116" s="23">
        <f t="shared" si="11"/>
        <v>999</v>
      </c>
      <c r="I116" s="23">
        <f t="shared" si="12"/>
        <v>999</v>
      </c>
      <c r="J116" s="23">
        <f t="shared" si="12"/>
        <v>999</v>
      </c>
      <c r="K116" s="23">
        <f t="shared" ref="K116:L116" si="49">IF(K40=K$41,K$54,IF(K40=K$42,K$57,IF(K40=K$43,K$60,999)))</f>
        <v>999</v>
      </c>
      <c r="L116" s="23">
        <f t="shared" si="49"/>
        <v>999</v>
      </c>
      <c r="M116" s="23">
        <f t="shared" si="14"/>
        <v>999</v>
      </c>
      <c r="N116" s="23">
        <f t="shared" si="15"/>
        <v>999</v>
      </c>
      <c r="O116" s="23">
        <f t="shared" si="8"/>
        <v>8991</v>
      </c>
    </row>
    <row r="117" spans="3:15" s="23" customFormat="1"/>
    <row r="118" spans="3:15" s="23" customFormat="1"/>
    <row r="119" spans="3:15" s="23" customFormat="1">
      <c r="C119" s="40" t="s">
        <v>131</v>
      </c>
      <c r="D119" s="40" t="s">
        <v>132</v>
      </c>
      <c r="L119" s="40" t="s">
        <v>37</v>
      </c>
      <c r="N119" s="40" t="s">
        <v>38</v>
      </c>
      <c r="O119" s="40" t="s">
        <v>39</v>
      </c>
    </row>
    <row r="120" spans="3:15" s="23" customFormat="1">
      <c r="C120" s="23">
        <v>1</v>
      </c>
      <c r="D120" s="23">
        <f>IF(D6=$D$41,10,0)</f>
        <v>10</v>
      </c>
      <c r="E120" s="23">
        <f>IF(D6=$D$42,1,0)</f>
        <v>0</v>
      </c>
      <c r="F120" s="23">
        <f>IF(E6=$E$41,1,0)</f>
        <v>0</v>
      </c>
      <c r="G120" s="23">
        <f>IF(E6=$E$42,0,0)</f>
        <v>0</v>
      </c>
      <c r="H120" s="23">
        <f t="shared" ref="H120:H154" si="50">IF(H6=$H$41,1,0)</f>
        <v>1</v>
      </c>
      <c r="I120" s="23">
        <f t="shared" ref="I120:I154" si="51">IF(H6=$H$42,1,0)</f>
        <v>0</v>
      </c>
      <c r="J120" s="23">
        <f t="shared" ref="J120:J154" si="52">IF(H6=$H$43,0,0)</f>
        <v>0</v>
      </c>
      <c r="K120" s="23">
        <f t="shared" ref="K120:K154" si="53">IF(H6=$H$44,1,0)</f>
        <v>0</v>
      </c>
      <c r="L120" s="23">
        <f>SUM(D120,E120,F120,G120,H120,I120,J120,K120)</f>
        <v>11</v>
      </c>
      <c r="N120" s="23">
        <f>MAX(L120,L158,L196)</f>
        <v>11</v>
      </c>
      <c r="O120" s="41" t="str">
        <f>IF(AND(N120=L120,N120=L158,N120=L196),"P,I,R",IF(AND(N120=L120,N120=L158),"P,I",IF(AND(N120=L120,N120=L196),"P,R",IF(AND(N120=L158,N120=L196),"I,R",IF(N120=L120,"P",IF(N120=L158,"I",IF(N120=L196,"R")))))))</f>
        <v>P,I</v>
      </c>
    </row>
    <row r="121" spans="3:15" s="23" customFormat="1">
      <c r="C121" s="23">
        <v>2</v>
      </c>
      <c r="D121" s="23">
        <f t="shared" ref="D121:D154" si="54">IF(D7=$D$41,10,0)</f>
        <v>0</v>
      </c>
      <c r="E121" s="23">
        <f t="shared" ref="E121:E154" si="55">IF(D7=$D$42,1,0)</f>
        <v>0</v>
      </c>
      <c r="F121" s="23">
        <f t="shared" ref="F121:F154" si="56">IF(E7=$E$41,1,0)</f>
        <v>0</v>
      </c>
      <c r="G121" s="23">
        <f t="shared" ref="G121:G154" si="57">IF(E7=$E$42,0,0)</f>
        <v>0</v>
      </c>
      <c r="H121" s="23">
        <f t="shared" si="50"/>
        <v>0</v>
      </c>
      <c r="I121" s="23">
        <f t="shared" si="51"/>
        <v>0</v>
      </c>
      <c r="J121" s="23">
        <f t="shared" si="52"/>
        <v>0</v>
      </c>
      <c r="K121" s="23">
        <f t="shared" si="53"/>
        <v>0</v>
      </c>
      <c r="L121" s="23">
        <f t="shared" ref="L121:L154" si="58">SUM(D121,E121,F121,G121,H121,I121,J121,K121)</f>
        <v>0</v>
      </c>
      <c r="N121" s="23">
        <f t="shared" ref="N121:N154" si="59">MAX(L121,L159,L197)</f>
        <v>0</v>
      </c>
      <c r="O121" s="41" t="str">
        <f t="shared" ref="O121:O154" si="60">IF(AND(N121=L121,N121=L159,N121=L197),"P,I,R",IF(AND(N121=L121,N121=L159),"P,I",IF(AND(N121=L121,N121=L197),"P,R",IF(AND(N121=L159,N121=L197),"I,R",IF(N121=L121,"P",IF(N121=L159,"I",IF(N121=L197,"R")))))))</f>
        <v>P,I,R</v>
      </c>
    </row>
    <row r="122" spans="3:15" s="23" customFormat="1">
      <c r="C122" s="23">
        <v>3</v>
      </c>
      <c r="D122" s="23">
        <f t="shared" si="54"/>
        <v>0</v>
      </c>
      <c r="E122" s="23">
        <f t="shared" si="55"/>
        <v>0</v>
      </c>
      <c r="F122" s="23">
        <f t="shared" si="56"/>
        <v>0</v>
      </c>
      <c r="G122" s="23">
        <f t="shared" si="57"/>
        <v>0</v>
      </c>
      <c r="H122" s="23">
        <f t="shared" si="50"/>
        <v>0</v>
      </c>
      <c r="I122" s="23">
        <f t="shared" si="51"/>
        <v>0</v>
      </c>
      <c r="J122" s="23">
        <f t="shared" si="52"/>
        <v>0</v>
      </c>
      <c r="K122" s="23">
        <f t="shared" si="53"/>
        <v>0</v>
      </c>
      <c r="L122" s="23">
        <f t="shared" si="58"/>
        <v>0</v>
      </c>
      <c r="N122" s="23">
        <f t="shared" si="59"/>
        <v>0</v>
      </c>
      <c r="O122" s="41" t="str">
        <f t="shared" si="60"/>
        <v>P,I,R</v>
      </c>
    </row>
    <row r="123" spans="3:15" s="23" customFormat="1">
      <c r="C123" s="23">
        <v>4</v>
      </c>
      <c r="D123" s="23">
        <f t="shared" si="54"/>
        <v>0</v>
      </c>
      <c r="E123" s="23">
        <f t="shared" si="55"/>
        <v>0</v>
      </c>
      <c r="F123" s="23">
        <f t="shared" si="56"/>
        <v>0</v>
      </c>
      <c r="G123" s="23">
        <f t="shared" si="57"/>
        <v>0</v>
      </c>
      <c r="H123" s="23">
        <f t="shared" si="50"/>
        <v>0</v>
      </c>
      <c r="I123" s="23">
        <f t="shared" si="51"/>
        <v>0</v>
      </c>
      <c r="J123" s="23">
        <f t="shared" si="52"/>
        <v>0</v>
      </c>
      <c r="K123" s="23">
        <f t="shared" si="53"/>
        <v>0</v>
      </c>
      <c r="L123" s="23">
        <f t="shared" si="58"/>
        <v>0</v>
      </c>
      <c r="N123" s="23">
        <f t="shared" si="59"/>
        <v>0</v>
      </c>
      <c r="O123" s="41" t="str">
        <f t="shared" si="60"/>
        <v>P,I,R</v>
      </c>
    </row>
    <row r="124" spans="3:15" s="23" customFormat="1">
      <c r="C124" s="23">
        <v>5</v>
      </c>
      <c r="D124" s="23">
        <f t="shared" si="54"/>
        <v>0</v>
      </c>
      <c r="E124" s="23">
        <f t="shared" si="55"/>
        <v>0</v>
      </c>
      <c r="F124" s="23">
        <f t="shared" si="56"/>
        <v>0</v>
      </c>
      <c r="G124" s="23">
        <f t="shared" si="57"/>
        <v>0</v>
      </c>
      <c r="H124" s="23">
        <f t="shared" si="50"/>
        <v>0</v>
      </c>
      <c r="I124" s="23">
        <f t="shared" si="51"/>
        <v>0</v>
      </c>
      <c r="J124" s="23">
        <f t="shared" si="52"/>
        <v>0</v>
      </c>
      <c r="K124" s="23">
        <f t="shared" si="53"/>
        <v>0</v>
      </c>
      <c r="L124" s="23">
        <f t="shared" si="58"/>
        <v>0</v>
      </c>
      <c r="N124" s="23">
        <f t="shared" si="59"/>
        <v>0</v>
      </c>
      <c r="O124" s="41" t="str">
        <f t="shared" si="60"/>
        <v>P,I,R</v>
      </c>
    </row>
    <row r="125" spans="3:15" s="23" customFormat="1">
      <c r="C125" s="23">
        <v>6</v>
      </c>
      <c r="D125" s="23">
        <f t="shared" si="54"/>
        <v>0</v>
      </c>
      <c r="E125" s="23">
        <f t="shared" si="55"/>
        <v>0</v>
      </c>
      <c r="F125" s="23">
        <f t="shared" si="56"/>
        <v>0</v>
      </c>
      <c r="G125" s="23">
        <f t="shared" si="57"/>
        <v>0</v>
      </c>
      <c r="H125" s="23">
        <f t="shared" si="50"/>
        <v>0</v>
      </c>
      <c r="I125" s="23">
        <f t="shared" si="51"/>
        <v>0</v>
      </c>
      <c r="J125" s="23">
        <f t="shared" si="52"/>
        <v>0</v>
      </c>
      <c r="K125" s="23">
        <f t="shared" si="53"/>
        <v>0</v>
      </c>
      <c r="L125" s="23">
        <f t="shared" si="58"/>
        <v>0</v>
      </c>
      <c r="N125" s="23">
        <f t="shared" si="59"/>
        <v>0</v>
      </c>
      <c r="O125" s="41" t="str">
        <f t="shared" si="60"/>
        <v>P,I,R</v>
      </c>
    </row>
    <row r="126" spans="3:15" s="23" customFormat="1">
      <c r="C126" s="23">
        <v>7</v>
      </c>
      <c r="D126" s="23">
        <f t="shared" si="54"/>
        <v>0</v>
      </c>
      <c r="E126" s="23">
        <f t="shared" si="55"/>
        <v>0</v>
      </c>
      <c r="F126" s="23">
        <f t="shared" si="56"/>
        <v>0</v>
      </c>
      <c r="G126" s="23">
        <f t="shared" si="57"/>
        <v>0</v>
      </c>
      <c r="H126" s="23">
        <f t="shared" si="50"/>
        <v>0</v>
      </c>
      <c r="I126" s="23">
        <f t="shared" si="51"/>
        <v>0</v>
      </c>
      <c r="J126" s="23">
        <f t="shared" si="52"/>
        <v>0</v>
      </c>
      <c r="K126" s="23">
        <f t="shared" si="53"/>
        <v>0</v>
      </c>
      <c r="L126" s="23">
        <f t="shared" si="58"/>
        <v>0</v>
      </c>
      <c r="N126" s="23">
        <f t="shared" si="59"/>
        <v>0</v>
      </c>
      <c r="O126" s="41" t="str">
        <f t="shared" si="60"/>
        <v>P,I,R</v>
      </c>
    </row>
    <row r="127" spans="3:15" s="23" customFormat="1">
      <c r="C127" s="23">
        <v>8</v>
      </c>
      <c r="D127" s="23">
        <f t="shared" si="54"/>
        <v>0</v>
      </c>
      <c r="E127" s="23">
        <f t="shared" si="55"/>
        <v>0</v>
      </c>
      <c r="F127" s="23">
        <f t="shared" si="56"/>
        <v>0</v>
      </c>
      <c r="G127" s="23">
        <f t="shared" si="57"/>
        <v>0</v>
      </c>
      <c r="H127" s="23">
        <f t="shared" si="50"/>
        <v>0</v>
      </c>
      <c r="I127" s="23">
        <f t="shared" si="51"/>
        <v>0</v>
      </c>
      <c r="J127" s="23">
        <f t="shared" si="52"/>
        <v>0</v>
      </c>
      <c r="K127" s="23">
        <f t="shared" si="53"/>
        <v>0</v>
      </c>
      <c r="L127" s="23">
        <f t="shared" si="58"/>
        <v>0</v>
      </c>
      <c r="N127" s="23">
        <f t="shared" si="59"/>
        <v>0</v>
      </c>
      <c r="O127" s="41" t="str">
        <f t="shared" si="60"/>
        <v>P,I,R</v>
      </c>
    </row>
    <row r="128" spans="3:15" s="23" customFormat="1">
      <c r="C128" s="23">
        <v>9</v>
      </c>
      <c r="D128" s="23">
        <f t="shared" si="54"/>
        <v>0</v>
      </c>
      <c r="E128" s="23">
        <f t="shared" si="55"/>
        <v>0</v>
      </c>
      <c r="F128" s="23">
        <f t="shared" si="56"/>
        <v>0</v>
      </c>
      <c r="G128" s="23">
        <f t="shared" si="57"/>
        <v>0</v>
      </c>
      <c r="H128" s="23">
        <f t="shared" si="50"/>
        <v>0</v>
      </c>
      <c r="I128" s="23">
        <f t="shared" si="51"/>
        <v>0</v>
      </c>
      <c r="J128" s="23">
        <f t="shared" si="52"/>
        <v>0</v>
      </c>
      <c r="K128" s="23">
        <f t="shared" si="53"/>
        <v>0</v>
      </c>
      <c r="L128" s="23">
        <f t="shared" si="58"/>
        <v>0</v>
      </c>
      <c r="N128" s="23">
        <f t="shared" si="59"/>
        <v>0</v>
      </c>
      <c r="O128" s="41" t="str">
        <f t="shared" si="60"/>
        <v>P,I,R</v>
      </c>
    </row>
    <row r="129" spans="3:15" s="23" customFormat="1">
      <c r="C129" s="23">
        <v>10</v>
      </c>
      <c r="D129" s="23">
        <f t="shared" si="54"/>
        <v>0</v>
      </c>
      <c r="E129" s="23">
        <f t="shared" si="55"/>
        <v>0</v>
      </c>
      <c r="F129" s="23">
        <f t="shared" si="56"/>
        <v>0</v>
      </c>
      <c r="G129" s="23">
        <f t="shared" si="57"/>
        <v>0</v>
      </c>
      <c r="H129" s="23">
        <f t="shared" si="50"/>
        <v>0</v>
      </c>
      <c r="I129" s="23">
        <f t="shared" si="51"/>
        <v>0</v>
      </c>
      <c r="J129" s="23">
        <f t="shared" si="52"/>
        <v>0</v>
      </c>
      <c r="K129" s="23">
        <f t="shared" si="53"/>
        <v>0</v>
      </c>
      <c r="L129" s="23">
        <f t="shared" si="58"/>
        <v>0</v>
      </c>
      <c r="N129" s="23">
        <f t="shared" si="59"/>
        <v>0</v>
      </c>
      <c r="O129" s="41" t="str">
        <f t="shared" si="60"/>
        <v>P,I,R</v>
      </c>
    </row>
    <row r="130" spans="3:15" s="23" customFormat="1">
      <c r="C130" s="23">
        <v>11</v>
      </c>
      <c r="D130" s="23">
        <f t="shared" si="54"/>
        <v>0</v>
      </c>
      <c r="E130" s="23">
        <f t="shared" si="55"/>
        <v>0</v>
      </c>
      <c r="F130" s="23">
        <f t="shared" si="56"/>
        <v>0</v>
      </c>
      <c r="G130" s="23">
        <f t="shared" si="57"/>
        <v>0</v>
      </c>
      <c r="H130" s="23">
        <f t="shared" si="50"/>
        <v>0</v>
      </c>
      <c r="I130" s="23">
        <f t="shared" si="51"/>
        <v>0</v>
      </c>
      <c r="J130" s="23">
        <f t="shared" si="52"/>
        <v>0</v>
      </c>
      <c r="K130" s="23">
        <f t="shared" si="53"/>
        <v>0</v>
      </c>
      <c r="L130" s="23">
        <f t="shared" si="58"/>
        <v>0</v>
      </c>
      <c r="N130" s="23">
        <f t="shared" si="59"/>
        <v>0</v>
      </c>
      <c r="O130" s="41" t="str">
        <f t="shared" si="60"/>
        <v>P,I,R</v>
      </c>
    </row>
    <row r="131" spans="3:15" s="23" customFormat="1">
      <c r="C131" s="23">
        <v>12</v>
      </c>
      <c r="D131" s="23">
        <f t="shared" si="54"/>
        <v>0</v>
      </c>
      <c r="E131" s="23">
        <f t="shared" si="55"/>
        <v>0</v>
      </c>
      <c r="F131" s="23">
        <f t="shared" si="56"/>
        <v>0</v>
      </c>
      <c r="G131" s="23">
        <f t="shared" si="57"/>
        <v>0</v>
      </c>
      <c r="H131" s="23">
        <f t="shared" si="50"/>
        <v>0</v>
      </c>
      <c r="I131" s="23">
        <f t="shared" si="51"/>
        <v>0</v>
      </c>
      <c r="J131" s="23">
        <f t="shared" si="52"/>
        <v>0</v>
      </c>
      <c r="K131" s="23">
        <f t="shared" si="53"/>
        <v>0</v>
      </c>
      <c r="L131" s="23">
        <f t="shared" si="58"/>
        <v>0</v>
      </c>
      <c r="N131" s="23">
        <f t="shared" si="59"/>
        <v>0</v>
      </c>
      <c r="O131" s="41" t="str">
        <f t="shared" si="60"/>
        <v>P,I,R</v>
      </c>
    </row>
    <row r="132" spans="3:15" s="23" customFormat="1">
      <c r="C132" s="23">
        <v>13</v>
      </c>
      <c r="D132" s="23">
        <f t="shared" si="54"/>
        <v>0</v>
      </c>
      <c r="E132" s="23">
        <f t="shared" si="55"/>
        <v>0</v>
      </c>
      <c r="F132" s="23">
        <f t="shared" si="56"/>
        <v>0</v>
      </c>
      <c r="G132" s="23">
        <f t="shared" si="57"/>
        <v>0</v>
      </c>
      <c r="H132" s="23">
        <f t="shared" si="50"/>
        <v>0</v>
      </c>
      <c r="I132" s="23">
        <f t="shared" si="51"/>
        <v>0</v>
      </c>
      <c r="J132" s="23">
        <f t="shared" si="52"/>
        <v>0</v>
      </c>
      <c r="K132" s="23">
        <f t="shared" si="53"/>
        <v>0</v>
      </c>
      <c r="L132" s="23">
        <f t="shared" si="58"/>
        <v>0</v>
      </c>
      <c r="N132" s="23">
        <f t="shared" si="59"/>
        <v>0</v>
      </c>
      <c r="O132" s="41" t="str">
        <f t="shared" si="60"/>
        <v>P,I,R</v>
      </c>
    </row>
    <row r="133" spans="3:15" s="23" customFormat="1">
      <c r="C133" s="23">
        <v>14</v>
      </c>
      <c r="D133" s="23">
        <f t="shared" si="54"/>
        <v>0</v>
      </c>
      <c r="E133" s="23">
        <f t="shared" si="55"/>
        <v>0</v>
      </c>
      <c r="F133" s="23">
        <f t="shared" si="56"/>
        <v>0</v>
      </c>
      <c r="G133" s="23">
        <f t="shared" si="57"/>
        <v>0</v>
      </c>
      <c r="H133" s="23">
        <f t="shared" si="50"/>
        <v>0</v>
      </c>
      <c r="I133" s="23">
        <f t="shared" si="51"/>
        <v>0</v>
      </c>
      <c r="J133" s="23">
        <f t="shared" si="52"/>
        <v>0</v>
      </c>
      <c r="K133" s="23">
        <f t="shared" si="53"/>
        <v>0</v>
      </c>
      <c r="L133" s="23">
        <f t="shared" si="58"/>
        <v>0</v>
      </c>
      <c r="N133" s="23">
        <f t="shared" si="59"/>
        <v>0</v>
      </c>
      <c r="O133" s="41" t="str">
        <f t="shared" si="60"/>
        <v>P,I,R</v>
      </c>
    </row>
    <row r="134" spans="3:15" s="23" customFormat="1">
      <c r="C134" s="23">
        <v>15</v>
      </c>
      <c r="D134" s="23">
        <f t="shared" si="54"/>
        <v>0</v>
      </c>
      <c r="E134" s="23">
        <f t="shared" si="55"/>
        <v>0</v>
      </c>
      <c r="F134" s="23">
        <f t="shared" si="56"/>
        <v>0</v>
      </c>
      <c r="G134" s="23">
        <f t="shared" si="57"/>
        <v>0</v>
      </c>
      <c r="H134" s="23">
        <f t="shared" si="50"/>
        <v>0</v>
      </c>
      <c r="I134" s="23">
        <f t="shared" si="51"/>
        <v>0</v>
      </c>
      <c r="J134" s="23">
        <f t="shared" si="52"/>
        <v>0</v>
      </c>
      <c r="K134" s="23">
        <f t="shared" si="53"/>
        <v>0</v>
      </c>
      <c r="L134" s="23">
        <f t="shared" si="58"/>
        <v>0</v>
      </c>
      <c r="N134" s="23">
        <f t="shared" si="59"/>
        <v>0</v>
      </c>
      <c r="O134" s="41" t="str">
        <f t="shared" si="60"/>
        <v>P,I,R</v>
      </c>
    </row>
    <row r="135" spans="3:15" s="23" customFormat="1">
      <c r="C135" s="23">
        <v>16</v>
      </c>
      <c r="D135" s="23">
        <f t="shared" si="54"/>
        <v>0</v>
      </c>
      <c r="E135" s="23">
        <f t="shared" si="55"/>
        <v>0</v>
      </c>
      <c r="F135" s="23">
        <f t="shared" si="56"/>
        <v>0</v>
      </c>
      <c r="G135" s="23">
        <f t="shared" si="57"/>
        <v>0</v>
      </c>
      <c r="H135" s="23">
        <f t="shared" si="50"/>
        <v>0</v>
      </c>
      <c r="I135" s="23">
        <f t="shared" si="51"/>
        <v>0</v>
      </c>
      <c r="J135" s="23">
        <f t="shared" si="52"/>
        <v>0</v>
      </c>
      <c r="K135" s="23">
        <f t="shared" si="53"/>
        <v>0</v>
      </c>
      <c r="L135" s="23">
        <f t="shared" si="58"/>
        <v>0</v>
      </c>
      <c r="N135" s="23">
        <f t="shared" si="59"/>
        <v>0</v>
      </c>
      <c r="O135" s="41" t="str">
        <f t="shared" si="60"/>
        <v>P,I,R</v>
      </c>
    </row>
    <row r="136" spans="3:15" s="23" customFormat="1">
      <c r="C136" s="23">
        <v>17</v>
      </c>
      <c r="D136" s="23">
        <f t="shared" si="54"/>
        <v>0</v>
      </c>
      <c r="E136" s="23">
        <f t="shared" si="55"/>
        <v>0</v>
      </c>
      <c r="F136" s="23">
        <f t="shared" si="56"/>
        <v>0</v>
      </c>
      <c r="G136" s="23">
        <f t="shared" si="57"/>
        <v>0</v>
      </c>
      <c r="H136" s="23">
        <f t="shared" si="50"/>
        <v>0</v>
      </c>
      <c r="I136" s="23">
        <f t="shared" si="51"/>
        <v>0</v>
      </c>
      <c r="J136" s="23">
        <f t="shared" si="52"/>
        <v>0</v>
      </c>
      <c r="K136" s="23">
        <f t="shared" si="53"/>
        <v>0</v>
      </c>
      <c r="L136" s="23">
        <f t="shared" si="58"/>
        <v>0</v>
      </c>
      <c r="N136" s="23">
        <f t="shared" si="59"/>
        <v>0</v>
      </c>
      <c r="O136" s="41" t="str">
        <f t="shared" si="60"/>
        <v>P,I,R</v>
      </c>
    </row>
    <row r="137" spans="3:15" s="23" customFormat="1">
      <c r="C137" s="23">
        <v>18</v>
      </c>
      <c r="D137" s="23">
        <f t="shared" si="54"/>
        <v>0</v>
      </c>
      <c r="E137" s="23">
        <f t="shared" si="55"/>
        <v>0</v>
      </c>
      <c r="F137" s="23">
        <f t="shared" si="56"/>
        <v>0</v>
      </c>
      <c r="G137" s="23">
        <f t="shared" si="57"/>
        <v>0</v>
      </c>
      <c r="H137" s="23">
        <f t="shared" si="50"/>
        <v>0</v>
      </c>
      <c r="I137" s="23">
        <f t="shared" si="51"/>
        <v>0</v>
      </c>
      <c r="J137" s="23">
        <f t="shared" si="52"/>
        <v>0</v>
      </c>
      <c r="K137" s="23">
        <f t="shared" si="53"/>
        <v>0</v>
      </c>
      <c r="L137" s="23">
        <f t="shared" si="58"/>
        <v>0</v>
      </c>
      <c r="N137" s="23">
        <f t="shared" si="59"/>
        <v>0</v>
      </c>
      <c r="O137" s="41" t="str">
        <f t="shared" si="60"/>
        <v>P,I,R</v>
      </c>
    </row>
    <row r="138" spans="3:15" s="23" customFormat="1">
      <c r="C138" s="23">
        <v>19</v>
      </c>
      <c r="D138" s="23">
        <f t="shared" si="54"/>
        <v>0</v>
      </c>
      <c r="E138" s="23">
        <f t="shared" si="55"/>
        <v>0</v>
      </c>
      <c r="F138" s="23">
        <f t="shared" si="56"/>
        <v>0</v>
      </c>
      <c r="G138" s="23">
        <f t="shared" si="57"/>
        <v>0</v>
      </c>
      <c r="H138" s="23">
        <f t="shared" si="50"/>
        <v>0</v>
      </c>
      <c r="I138" s="23">
        <f t="shared" si="51"/>
        <v>0</v>
      </c>
      <c r="J138" s="23">
        <f t="shared" si="52"/>
        <v>0</v>
      </c>
      <c r="K138" s="23">
        <f t="shared" si="53"/>
        <v>0</v>
      </c>
      <c r="L138" s="23">
        <f t="shared" si="58"/>
        <v>0</v>
      </c>
      <c r="N138" s="23">
        <f t="shared" si="59"/>
        <v>0</v>
      </c>
      <c r="O138" s="41" t="str">
        <f t="shared" si="60"/>
        <v>P,I,R</v>
      </c>
    </row>
    <row r="139" spans="3:15" s="23" customFormat="1">
      <c r="C139" s="23">
        <v>20</v>
      </c>
      <c r="D139" s="23">
        <f t="shared" si="54"/>
        <v>0</v>
      </c>
      <c r="E139" s="23">
        <f t="shared" si="55"/>
        <v>0</v>
      </c>
      <c r="F139" s="23">
        <f t="shared" si="56"/>
        <v>0</v>
      </c>
      <c r="G139" s="23">
        <f t="shared" si="57"/>
        <v>0</v>
      </c>
      <c r="H139" s="23">
        <f t="shared" si="50"/>
        <v>0</v>
      </c>
      <c r="I139" s="23">
        <f t="shared" si="51"/>
        <v>0</v>
      </c>
      <c r="J139" s="23">
        <f t="shared" si="52"/>
        <v>0</v>
      </c>
      <c r="K139" s="23">
        <f t="shared" si="53"/>
        <v>0</v>
      </c>
      <c r="L139" s="23">
        <f t="shared" si="58"/>
        <v>0</v>
      </c>
      <c r="N139" s="23">
        <f t="shared" si="59"/>
        <v>0</v>
      </c>
      <c r="O139" s="41" t="str">
        <f t="shared" si="60"/>
        <v>P,I,R</v>
      </c>
    </row>
    <row r="140" spans="3:15" s="23" customFormat="1">
      <c r="C140" s="23">
        <v>21</v>
      </c>
      <c r="D140" s="23">
        <f t="shared" si="54"/>
        <v>0</v>
      </c>
      <c r="E140" s="23">
        <f t="shared" si="55"/>
        <v>0</v>
      </c>
      <c r="F140" s="23">
        <f t="shared" si="56"/>
        <v>0</v>
      </c>
      <c r="G140" s="23">
        <f t="shared" si="57"/>
        <v>0</v>
      </c>
      <c r="H140" s="23">
        <f t="shared" si="50"/>
        <v>0</v>
      </c>
      <c r="I140" s="23">
        <f t="shared" si="51"/>
        <v>0</v>
      </c>
      <c r="J140" s="23">
        <f t="shared" si="52"/>
        <v>0</v>
      </c>
      <c r="K140" s="23">
        <f t="shared" si="53"/>
        <v>0</v>
      </c>
      <c r="L140" s="23">
        <f t="shared" si="58"/>
        <v>0</v>
      </c>
      <c r="N140" s="23">
        <f t="shared" si="59"/>
        <v>0</v>
      </c>
      <c r="O140" s="41" t="str">
        <f t="shared" si="60"/>
        <v>P,I,R</v>
      </c>
    </row>
    <row r="141" spans="3:15" s="23" customFormat="1">
      <c r="C141" s="23">
        <v>22</v>
      </c>
      <c r="D141" s="23">
        <f t="shared" si="54"/>
        <v>0</v>
      </c>
      <c r="E141" s="23">
        <f t="shared" si="55"/>
        <v>0</v>
      </c>
      <c r="F141" s="23">
        <f t="shared" si="56"/>
        <v>0</v>
      </c>
      <c r="G141" s="23">
        <f t="shared" si="57"/>
        <v>0</v>
      </c>
      <c r="H141" s="23">
        <f t="shared" si="50"/>
        <v>0</v>
      </c>
      <c r="I141" s="23">
        <f t="shared" si="51"/>
        <v>0</v>
      </c>
      <c r="J141" s="23">
        <f t="shared" si="52"/>
        <v>0</v>
      </c>
      <c r="K141" s="23">
        <f t="shared" si="53"/>
        <v>0</v>
      </c>
      <c r="L141" s="23">
        <f t="shared" si="58"/>
        <v>0</v>
      </c>
      <c r="N141" s="23">
        <f t="shared" si="59"/>
        <v>0</v>
      </c>
      <c r="O141" s="41" t="str">
        <f t="shared" si="60"/>
        <v>P,I,R</v>
      </c>
    </row>
    <row r="142" spans="3:15" s="23" customFormat="1">
      <c r="C142" s="23">
        <v>23</v>
      </c>
      <c r="D142" s="23">
        <f t="shared" si="54"/>
        <v>0</v>
      </c>
      <c r="E142" s="23">
        <f t="shared" si="55"/>
        <v>0</v>
      </c>
      <c r="F142" s="23">
        <f t="shared" si="56"/>
        <v>0</v>
      </c>
      <c r="G142" s="23">
        <f t="shared" si="57"/>
        <v>0</v>
      </c>
      <c r="H142" s="23">
        <f t="shared" si="50"/>
        <v>0</v>
      </c>
      <c r="I142" s="23">
        <f t="shared" si="51"/>
        <v>0</v>
      </c>
      <c r="J142" s="23">
        <f t="shared" si="52"/>
        <v>0</v>
      </c>
      <c r="K142" s="23">
        <f t="shared" si="53"/>
        <v>0</v>
      </c>
      <c r="L142" s="23">
        <f t="shared" si="58"/>
        <v>0</v>
      </c>
      <c r="N142" s="23">
        <f t="shared" si="59"/>
        <v>0</v>
      </c>
      <c r="O142" s="41" t="str">
        <f t="shared" si="60"/>
        <v>P,I,R</v>
      </c>
    </row>
    <row r="143" spans="3:15" s="23" customFormat="1">
      <c r="C143" s="23">
        <v>24</v>
      </c>
      <c r="D143" s="23">
        <f t="shared" si="54"/>
        <v>0</v>
      </c>
      <c r="E143" s="23">
        <f t="shared" si="55"/>
        <v>0</v>
      </c>
      <c r="F143" s="23">
        <f t="shared" si="56"/>
        <v>0</v>
      </c>
      <c r="G143" s="23">
        <f t="shared" si="57"/>
        <v>0</v>
      </c>
      <c r="H143" s="23">
        <f t="shared" si="50"/>
        <v>0</v>
      </c>
      <c r="I143" s="23">
        <f t="shared" si="51"/>
        <v>0</v>
      </c>
      <c r="J143" s="23">
        <f t="shared" si="52"/>
        <v>0</v>
      </c>
      <c r="K143" s="23">
        <f t="shared" si="53"/>
        <v>0</v>
      </c>
      <c r="L143" s="23">
        <f t="shared" si="58"/>
        <v>0</v>
      </c>
      <c r="N143" s="23">
        <f t="shared" si="59"/>
        <v>0</v>
      </c>
      <c r="O143" s="41" t="str">
        <f t="shared" si="60"/>
        <v>P,I,R</v>
      </c>
    </row>
    <row r="144" spans="3:15" s="23" customFormat="1">
      <c r="C144" s="23">
        <v>25</v>
      </c>
      <c r="D144" s="23">
        <f t="shared" si="54"/>
        <v>0</v>
      </c>
      <c r="E144" s="23">
        <f t="shared" si="55"/>
        <v>0</v>
      </c>
      <c r="F144" s="23">
        <f t="shared" si="56"/>
        <v>0</v>
      </c>
      <c r="G144" s="23">
        <f t="shared" si="57"/>
        <v>0</v>
      </c>
      <c r="H144" s="23">
        <f t="shared" si="50"/>
        <v>0</v>
      </c>
      <c r="I144" s="23">
        <f t="shared" si="51"/>
        <v>0</v>
      </c>
      <c r="J144" s="23">
        <f t="shared" si="52"/>
        <v>0</v>
      </c>
      <c r="K144" s="23">
        <f t="shared" si="53"/>
        <v>0</v>
      </c>
      <c r="L144" s="23">
        <f t="shared" si="58"/>
        <v>0</v>
      </c>
      <c r="N144" s="23">
        <f t="shared" si="59"/>
        <v>0</v>
      </c>
      <c r="O144" s="41" t="str">
        <f t="shared" si="60"/>
        <v>P,I,R</v>
      </c>
    </row>
    <row r="145" spans="3:15" s="23" customFormat="1">
      <c r="C145" s="23">
        <v>26</v>
      </c>
      <c r="D145" s="23">
        <f t="shared" si="54"/>
        <v>0</v>
      </c>
      <c r="E145" s="23">
        <f t="shared" si="55"/>
        <v>0</v>
      </c>
      <c r="F145" s="23">
        <f t="shared" si="56"/>
        <v>0</v>
      </c>
      <c r="G145" s="23">
        <f t="shared" si="57"/>
        <v>0</v>
      </c>
      <c r="H145" s="23">
        <f t="shared" si="50"/>
        <v>0</v>
      </c>
      <c r="I145" s="23">
        <f t="shared" si="51"/>
        <v>0</v>
      </c>
      <c r="J145" s="23">
        <f t="shared" si="52"/>
        <v>0</v>
      </c>
      <c r="K145" s="23">
        <f t="shared" si="53"/>
        <v>0</v>
      </c>
      <c r="L145" s="23">
        <f t="shared" si="58"/>
        <v>0</v>
      </c>
      <c r="N145" s="23">
        <f t="shared" si="59"/>
        <v>0</v>
      </c>
      <c r="O145" s="41" t="str">
        <f t="shared" si="60"/>
        <v>P,I,R</v>
      </c>
    </row>
    <row r="146" spans="3:15" s="23" customFormat="1">
      <c r="C146" s="23">
        <v>27</v>
      </c>
      <c r="D146" s="23">
        <f t="shared" si="54"/>
        <v>0</v>
      </c>
      <c r="E146" s="23">
        <f t="shared" si="55"/>
        <v>0</v>
      </c>
      <c r="F146" s="23">
        <f t="shared" si="56"/>
        <v>0</v>
      </c>
      <c r="G146" s="23">
        <f t="shared" si="57"/>
        <v>0</v>
      </c>
      <c r="H146" s="23">
        <f t="shared" si="50"/>
        <v>0</v>
      </c>
      <c r="I146" s="23">
        <f t="shared" si="51"/>
        <v>0</v>
      </c>
      <c r="J146" s="23">
        <f t="shared" si="52"/>
        <v>0</v>
      </c>
      <c r="K146" s="23">
        <f t="shared" si="53"/>
        <v>0</v>
      </c>
      <c r="L146" s="23">
        <f t="shared" si="58"/>
        <v>0</v>
      </c>
      <c r="N146" s="23">
        <f t="shared" si="59"/>
        <v>0</v>
      </c>
      <c r="O146" s="41" t="str">
        <f t="shared" si="60"/>
        <v>P,I,R</v>
      </c>
    </row>
    <row r="147" spans="3:15" s="23" customFormat="1">
      <c r="C147" s="23">
        <v>28</v>
      </c>
      <c r="D147" s="23">
        <f t="shared" si="54"/>
        <v>0</v>
      </c>
      <c r="E147" s="23">
        <f t="shared" si="55"/>
        <v>0</v>
      </c>
      <c r="F147" s="23">
        <f t="shared" si="56"/>
        <v>0</v>
      </c>
      <c r="G147" s="23">
        <f t="shared" si="57"/>
        <v>0</v>
      </c>
      <c r="H147" s="23">
        <f t="shared" si="50"/>
        <v>0</v>
      </c>
      <c r="I147" s="23">
        <f t="shared" si="51"/>
        <v>0</v>
      </c>
      <c r="J147" s="23">
        <f t="shared" si="52"/>
        <v>0</v>
      </c>
      <c r="K147" s="23">
        <f t="shared" si="53"/>
        <v>0</v>
      </c>
      <c r="L147" s="23">
        <f t="shared" si="58"/>
        <v>0</v>
      </c>
      <c r="N147" s="23">
        <f t="shared" si="59"/>
        <v>0</v>
      </c>
      <c r="O147" s="41" t="str">
        <f t="shared" si="60"/>
        <v>P,I,R</v>
      </c>
    </row>
    <row r="148" spans="3:15" s="23" customFormat="1">
      <c r="C148" s="23">
        <v>29</v>
      </c>
      <c r="D148" s="23">
        <f t="shared" si="54"/>
        <v>0</v>
      </c>
      <c r="E148" s="23">
        <f t="shared" si="55"/>
        <v>0</v>
      </c>
      <c r="F148" s="23">
        <f t="shared" si="56"/>
        <v>0</v>
      </c>
      <c r="G148" s="23">
        <f t="shared" si="57"/>
        <v>0</v>
      </c>
      <c r="H148" s="23">
        <f t="shared" si="50"/>
        <v>0</v>
      </c>
      <c r="I148" s="23">
        <f t="shared" si="51"/>
        <v>0</v>
      </c>
      <c r="J148" s="23">
        <f t="shared" si="52"/>
        <v>0</v>
      </c>
      <c r="K148" s="23">
        <f t="shared" si="53"/>
        <v>0</v>
      </c>
      <c r="L148" s="23">
        <f t="shared" si="58"/>
        <v>0</v>
      </c>
      <c r="N148" s="23">
        <f t="shared" si="59"/>
        <v>0</v>
      </c>
      <c r="O148" s="41" t="str">
        <f t="shared" si="60"/>
        <v>P,I,R</v>
      </c>
    </row>
    <row r="149" spans="3:15" s="23" customFormat="1">
      <c r="C149" s="23">
        <v>30</v>
      </c>
      <c r="D149" s="23">
        <f t="shared" si="54"/>
        <v>0</v>
      </c>
      <c r="E149" s="23">
        <f t="shared" si="55"/>
        <v>0</v>
      </c>
      <c r="F149" s="23">
        <f t="shared" si="56"/>
        <v>0</v>
      </c>
      <c r="G149" s="23">
        <f t="shared" si="57"/>
        <v>0</v>
      </c>
      <c r="H149" s="23">
        <f t="shared" si="50"/>
        <v>0</v>
      </c>
      <c r="I149" s="23">
        <f t="shared" si="51"/>
        <v>0</v>
      </c>
      <c r="J149" s="23">
        <f t="shared" si="52"/>
        <v>0</v>
      </c>
      <c r="K149" s="23">
        <f t="shared" si="53"/>
        <v>0</v>
      </c>
      <c r="L149" s="23">
        <f t="shared" si="58"/>
        <v>0</v>
      </c>
      <c r="N149" s="23">
        <f t="shared" si="59"/>
        <v>0</v>
      </c>
      <c r="O149" s="41" t="str">
        <f t="shared" si="60"/>
        <v>P,I,R</v>
      </c>
    </row>
    <row r="150" spans="3:15" s="23" customFormat="1">
      <c r="C150" s="23">
        <v>31</v>
      </c>
      <c r="D150" s="23">
        <f t="shared" si="54"/>
        <v>0</v>
      </c>
      <c r="E150" s="23">
        <f t="shared" si="55"/>
        <v>0</v>
      </c>
      <c r="F150" s="23">
        <f t="shared" si="56"/>
        <v>0</v>
      </c>
      <c r="G150" s="23">
        <f t="shared" si="57"/>
        <v>0</v>
      </c>
      <c r="H150" s="23">
        <f t="shared" si="50"/>
        <v>0</v>
      </c>
      <c r="I150" s="23">
        <f t="shared" si="51"/>
        <v>0</v>
      </c>
      <c r="J150" s="23">
        <f t="shared" si="52"/>
        <v>0</v>
      </c>
      <c r="K150" s="23">
        <f t="shared" si="53"/>
        <v>0</v>
      </c>
      <c r="L150" s="23">
        <f t="shared" si="58"/>
        <v>0</v>
      </c>
      <c r="N150" s="23">
        <f t="shared" si="59"/>
        <v>0</v>
      </c>
      <c r="O150" s="41" t="str">
        <f t="shared" si="60"/>
        <v>P,I,R</v>
      </c>
    </row>
    <row r="151" spans="3:15" s="23" customFormat="1">
      <c r="C151" s="23">
        <v>32</v>
      </c>
      <c r="D151" s="23">
        <f t="shared" si="54"/>
        <v>0</v>
      </c>
      <c r="E151" s="23">
        <f t="shared" si="55"/>
        <v>0</v>
      </c>
      <c r="F151" s="23">
        <f t="shared" si="56"/>
        <v>0</v>
      </c>
      <c r="G151" s="23">
        <f t="shared" si="57"/>
        <v>0</v>
      </c>
      <c r="H151" s="23">
        <f t="shared" si="50"/>
        <v>0</v>
      </c>
      <c r="I151" s="23">
        <f t="shared" si="51"/>
        <v>0</v>
      </c>
      <c r="J151" s="23">
        <f t="shared" si="52"/>
        <v>0</v>
      </c>
      <c r="K151" s="23">
        <f t="shared" si="53"/>
        <v>0</v>
      </c>
      <c r="L151" s="23">
        <f t="shared" si="58"/>
        <v>0</v>
      </c>
      <c r="N151" s="23">
        <f t="shared" si="59"/>
        <v>0</v>
      </c>
      <c r="O151" s="41" t="str">
        <f t="shared" si="60"/>
        <v>P,I,R</v>
      </c>
    </row>
    <row r="152" spans="3:15" s="23" customFormat="1">
      <c r="C152" s="23">
        <v>33</v>
      </c>
      <c r="D152" s="23">
        <f t="shared" si="54"/>
        <v>0</v>
      </c>
      <c r="E152" s="23">
        <f t="shared" si="55"/>
        <v>0</v>
      </c>
      <c r="F152" s="23">
        <f t="shared" si="56"/>
        <v>0</v>
      </c>
      <c r="G152" s="23">
        <f t="shared" si="57"/>
        <v>0</v>
      </c>
      <c r="H152" s="23">
        <f t="shared" si="50"/>
        <v>0</v>
      </c>
      <c r="I152" s="23">
        <f t="shared" si="51"/>
        <v>0</v>
      </c>
      <c r="J152" s="23">
        <f t="shared" si="52"/>
        <v>0</v>
      </c>
      <c r="K152" s="23">
        <f t="shared" si="53"/>
        <v>0</v>
      </c>
      <c r="L152" s="23">
        <f t="shared" si="58"/>
        <v>0</v>
      </c>
      <c r="N152" s="23">
        <f t="shared" si="59"/>
        <v>0</v>
      </c>
      <c r="O152" s="41" t="str">
        <f t="shared" si="60"/>
        <v>P,I,R</v>
      </c>
    </row>
    <row r="153" spans="3:15" s="23" customFormat="1">
      <c r="C153" s="23">
        <v>34</v>
      </c>
      <c r="D153" s="23">
        <f t="shared" si="54"/>
        <v>0</v>
      </c>
      <c r="E153" s="23">
        <f t="shared" si="55"/>
        <v>0</v>
      </c>
      <c r="F153" s="23">
        <f t="shared" si="56"/>
        <v>0</v>
      </c>
      <c r="G153" s="23">
        <f t="shared" si="57"/>
        <v>0</v>
      </c>
      <c r="H153" s="23">
        <f t="shared" si="50"/>
        <v>0</v>
      </c>
      <c r="I153" s="23">
        <f t="shared" si="51"/>
        <v>0</v>
      </c>
      <c r="J153" s="23">
        <f t="shared" si="52"/>
        <v>0</v>
      </c>
      <c r="K153" s="23">
        <f t="shared" si="53"/>
        <v>0</v>
      </c>
      <c r="L153" s="23">
        <f t="shared" si="58"/>
        <v>0</v>
      </c>
      <c r="N153" s="23">
        <f t="shared" si="59"/>
        <v>0</v>
      </c>
      <c r="O153" s="41" t="str">
        <f t="shared" si="60"/>
        <v>P,I,R</v>
      </c>
    </row>
    <row r="154" spans="3:15" s="23" customFormat="1">
      <c r="C154" s="23">
        <v>35</v>
      </c>
      <c r="D154" s="23">
        <f t="shared" si="54"/>
        <v>0</v>
      </c>
      <c r="E154" s="23">
        <f t="shared" si="55"/>
        <v>0</v>
      </c>
      <c r="F154" s="23">
        <f t="shared" si="56"/>
        <v>0</v>
      </c>
      <c r="G154" s="23">
        <f t="shared" si="57"/>
        <v>0</v>
      </c>
      <c r="H154" s="23">
        <f t="shared" si="50"/>
        <v>0</v>
      </c>
      <c r="I154" s="23">
        <f t="shared" si="51"/>
        <v>0</v>
      </c>
      <c r="J154" s="23">
        <f t="shared" si="52"/>
        <v>0</v>
      </c>
      <c r="K154" s="23">
        <f t="shared" si="53"/>
        <v>0</v>
      </c>
      <c r="L154" s="23">
        <f t="shared" si="58"/>
        <v>0</v>
      </c>
      <c r="N154" s="23">
        <f t="shared" si="59"/>
        <v>0</v>
      </c>
      <c r="O154" s="41" t="str">
        <f t="shared" si="60"/>
        <v>P,I,R</v>
      </c>
    </row>
    <row r="155" spans="3:15" s="23" customFormat="1"/>
    <row r="156" spans="3:15" s="23" customFormat="1"/>
    <row r="157" spans="3:15" s="23" customFormat="1">
      <c r="D157" s="40" t="s">
        <v>40</v>
      </c>
      <c r="L157" s="40" t="s">
        <v>41</v>
      </c>
    </row>
    <row r="158" spans="3:15" s="23" customFormat="1">
      <c r="C158" s="23">
        <v>1</v>
      </c>
      <c r="D158" s="23">
        <f>IF(D6=$D$41,10,0)</f>
        <v>10</v>
      </c>
      <c r="E158" s="23">
        <f>IF(D6=$D$42,0,0)</f>
        <v>0</v>
      </c>
      <c r="F158" s="23">
        <f>IF(E6=$E$41,1,0)</f>
        <v>0</v>
      </c>
      <c r="G158" s="23">
        <f>IF(E6=$E$42,0,0)</f>
        <v>0</v>
      </c>
      <c r="H158" s="23">
        <f t="shared" ref="H158:H192" si="61">IF(H6=$H$41,1,0)</f>
        <v>1</v>
      </c>
      <c r="I158" s="23">
        <f t="shared" ref="I158:I192" si="62">IF(H6=$H$42,1,0)</f>
        <v>0</v>
      </c>
      <c r="J158" s="23">
        <f t="shared" ref="J158:J192" si="63">IF(H6=$H$43,0,0)</f>
        <v>0</v>
      </c>
      <c r="K158" s="23">
        <f t="shared" ref="K158:K192" si="64">IF(H6=$H$44,1,0)</f>
        <v>0</v>
      </c>
      <c r="L158" s="23">
        <f>SUM(D158,E158,F158,G158,H158,I158,J158,K158)</f>
        <v>11</v>
      </c>
    </row>
    <row r="159" spans="3:15" s="23" customFormat="1">
      <c r="C159" s="23">
        <v>2</v>
      </c>
      <c r="D159" s="23">
        <f t="shared" ref="D159:D192" si="65">IF(D7=$D$41,10,0)</f>
        <v>0</v>
      </c>
      <c r="E159" s="23">
        <f t="shared" ref="E159:E192" si="66">IF(D7=$D$42,0,0)</f>
        <v>0</v>
      </c>
      <c r="F159" s="23">
        <f t="shared" ref="F159:F192" si="67">IF(E7=$E$41,1,0)</f>
        <v>0</v>
      </c>
      <c r="G159" s="23">
        <f t="shared" ref="G159:G192" si="68">IF(E7=$E$42,0,0)</f>
        <v>0</v>
      </c>
      <c r="H159" s="23">
        <f t="shared" si="61"/>
        <v>0</v>
      </c>
      <c r="I159" s="23">
        <f t="shared" si="62"/>
        <v>0</v>
      </c>
      <c r="J159" s="23">
        <f t="shared" si="63"/>
        <v>0</v>
      </c>
      <c r="K159" s="23">
        <f t="shared" si="64"/>
        <v>0</v>
      </c>
      <c r="L159" s="23">
        <f t="shared" ref="L159:L192" si="69">SUM(D159,E159,F159,G159,H159,I159,J159,K159)</f>
        <v>0</v>
      </c>
    </row>
    <row r="160" spans="3:15" s="23" customFormat="1">
      <c r="C160" s="23">
        <v>3</v>
      </c>
      <c r="D160" s="23">
        <f t="shared" si="65"/>
        <v>0</v>
      </c>
      <c r="E160" s="23">
        <f t="shared" si="66"/>
        <v>0</v>
      </c>
      <c r="F160" s="23">
        <f t="shared" si="67"/>
        <v>0</v>
      </c>
      <c r="G160" s="23">
        <f t="shared" si="68"/>
        <v>0</v>
      </c>
      <c r="H160" s="23">
        <f t="shared" si="61"/>
        <v>0</v>
      </c>
      <c r="I160" s="23">
        <f t="shared" si="62"/>
        <v>0</v>
      </c>
      <c r="J160" s="23">
        <f t="shared" si="63"/>
        <v>0</v>
      </c>
      <c r="K160" s="23">
        <f t="shared" si="64"/>
        <v>0</v>
      </c>
      <c r="L160" s="23">
        <f t="shared" si="69"/>
        <v>0</v>
      </c>
    </row>
    <row r="161" spans="3:12" s="23" customFormat="1">
      <c r="C161" s="23">
        <v>4</v>
      </c>
      <c r="D161" s="23">
        <f t="shared" si="65"/>
        <v>0</v>
      </c>
      <c r="E161" s="23">
        <f t="shared" si="66"/>
        <v>0</v>
      </c>
      <c r="F161" s="23">
        <f t="shared" si="67"/>
        <v>0</v>
      </c>
      <c r="G161" s="23">
        <f t="shared" si="68"/>
        <v>0</v>
      </c>
      <c r="H161" s="23">
        <f t="shared" si="61"/>
        <v>0</v>
      </c>
      <c r="I161" s="23">
        <f t="shared" si="62"/>
        <v>0</v>
      </c>
      <c r="J161" s="23">
        <f t="shared" si="63"/>
        <v>0</v>
      </c>
      <c r="K161" s="23">
        <f t="shared" si="64"/>
        <v>0</v>
      </c>
      <c r="L161" s="23">
        <f t="shared" si="69"/>
        <v>0</v>
      </c>
    </row>
    <row r="162" spans="3:12" s="23" customFormat="1">
      <c r="C162" s="23">
        <v>5</v>
      </c>
      <c r="D162" s="23">
        <f t="shared" si="65"/>
        <v>0</v>
      </c>
      <c r="E162" s="23">
        <f t="shared" si="66"/>
        <v>0</v>
      </c>
      <c r="F162" s="23">
        <f t="shared" si="67"/>
        <v>0</v>
      </c>
      <c r="G162" s="23">
        <f t="shared" si="68"/>
        <v>0</v>
      </c>
      <c r="H162" s="23">
        <f t="shared" si="61"/>
        <v>0</v>
      </c>
      <c r="I162" s="23">
        <f t="shared" si="62"/>
        <v>0</v>
      </c>
      <c r="J162" s="23">
        <f t="shared" si="63"/>
        <v>0</v>
      </c>
      <c r="K162" s="23">
        <f t="shared" si="64"/>
        <v>0</v>
      </c>
      <c r="L162" s="23">
        <f t="shared" si="69"/>
        <v>0</v>
      </c>
    </row>
    <row r="163" spans="3:12" s="23" customFormat="1">
      <c r="C163" s="23">
        <v>6</v>
      </c>
      <c r="D163" s="23">
        <f t="shared" si="65"/>
        <v>0</v>
      </c>
      <c r="E163" s="23">
        <f t="shared" si="66"/>
        <v>0</v>
      </c>
      <c r="F163" s="23">
        <f t="shared" si="67"/>
        <v>0</v>
      </c>
      <c r="G163" s="23">
        <f t="shared" si="68"/>
        <v>0</v>
      </c>
      <c r="H163" s="23">
        <f t="shared" si="61"/>
        <v>0</v>
      </c>
      <c r="I163" s="23">
        <f t="shared" si="62"/>
        <v>0</v>
      </c>
      <c r="J163" s="23">
        <f t="shared" si="63"/>
        <v>0</v>
      </c>
      <c r="K163" s="23">
        <f t="shared" si="64"/>
        <v>0</v>
      </c>
      <c r="L163" s="23">
        <f t="shared" si="69"/>
        <v>0</v>
      </c>
    </row>
    <row r="164" spans="3:12" s="23" customFormat="1">
      <c r="C164" s="23">
        <v>7</v>
      </c>
      <c r="D164" s="23">
        <f t="shared" si="65"/>
        <v>0</v>
      </c>
      <c r="E164" s="23">
        <f t="shared" si="66"/>
        <v>0</v>
      </c>
      <c r="F164" s="23">
        <f t="shared" si="67"/>
        <v>0</v>
      </c>
      <c r="G164" s="23">
        <f t="shared" si="68"/>
        <v>0</v>
      </c>
      <c r="H164" s="23">
        <f t="shared" si="61"/>
        <v>0</v>
      </c>
      <c r="I164" s="23">
        <f t="shared" si="62"/>
        <v>0</v>
      </c>
      <c r="J164" s="23">
        <f t="shared" si="63"/>
        <v>0</v>
      </c>
      <c r="K164" s="23">
        <f t="shared" si="64"/>
        <v>0</v>
      </c>
      <c r="L164" s="23">
        <f t="shared" si="69"/>
        <v>0</v>
      </c>
    </row>
    <row r="165" spans="3:12" s="23" customFormat="1">
      <c r="C165" s="23">
        <v>8</v>
      </c>
      <c r="D165" s="23">
        <f t="shared" si="65"/>
        <v>0</v>
      </c>
      <c r="E165" s="23">
        <f t="shared" si="66"/>
        <v>0</v>
      </c>
      <c r="F165" s="23">
        <f t="shared" si="67"/>
        <v>0</v>
      </c>
      <c r="G165" s="23">
        <f t="shared" si="68"/>
        <v>0</v>
      </c>
      <c r="H165" s="23">
        <f t="shared" si="61"/>
        <v>0</v>
      </c>
      <c r="I165" s="23">
        <f t="shared" si="62"/>
        <v>0</v>
      </c>
      <c r="J165" s="23">
        <f t="shared" si="63"/>
        <v>0</v>
      </c>
      <c r="K165" s="23">
        <f t="shared" si="64"/>
        <v>0</v>
      </c>
      <c r="L165" s="23">
        <f t="shared" si="69"/>
        <v>0</v>
      </c>
    </row>
    <row r="166" spans="3:12" s="23" customFormat="1">
      <c r="C166" s="23">
        <v>9</v>
      </c>
      <c r="D166" s="23">
        <f t="shared" si="65"/>
        <v>0</v>
      </c>
      <c r="E166" s="23">
        <f t="shared" si="66"/>
        <v>0</v>
      </c>
      <c r="F166" s="23">
        <f t="shared" si="67"/>
        <v>0</v>
      </c>
      <c r="G166" s="23">
        <f t="shared" si="68"/>
        <v>0</v>
      </c>
      <c r="H166" s="23">
        <f t="shared" si="61"/>
        <v>0</v>
      </c>
      <c r="I166" s="23">
        <f t="shared" si="62"/>
        <v>0</v>
      </c>
      <c r="J166" s="23">
        <f t="shared" si="63"/>
        <v>0</v>
      </c>
      <c r="K166" s="23">
        <f t="shared" si="64"/>
        <v>0</v>
      </c>
      <c r="L166" s="23">
        <f t="shared" si="69"/>
        <v>0</v>
      </c>
    </row>
    <row r="167" spans="3:12" s="23" customFormat="1">
      <c r="C167" s="23">
        <v>10</v>
      </c>
      <c r="D167" s="23">
        <f t="shared" si="65"/>
        <v>0</v>
      </c>
      <c r="E167" s="23">
        <f t="shared" si="66"/>
        <v>0</v>
      </c>
      <c r="F167" s="23">
        <f t="shared" si="67"/>
        <v>0</v>
      </c>
      <c r="G167" s="23">
        <f t="shared" si="68"/>
        <v>0</v>
      </c>
      <c r="H167" s="23">
        <f t="shared" si="61"/>
        <v>0</v>
      </c>
      <c r="I167" s="23">
        <f t="shared" si="62"/>
        <v>0</v>
      </c>
      <c r="J167" s="23">
        <f t="shared" si="63"/>
        <v>0</v>
      </c>
      <c r="K167" s="23">
        <f t="shared" si="64"/>
        <v>0</v>
      </c>
      <c r="L167" s="23">
        <f t="shared" si="69"/>
        <v>0</v>
      </c>
    </row>
    <row r="168" spans="3:12" s="23" customFormat="1">
      <c r="C168" s="23">
        <v>11</v>
      </c>
      <c r="D168" s="23">
        <f t="shared" si="65"/>
        <v>0</v>
      </c>
      <c r="E168" s="23">
        <f t="shared" si="66"/>
        <v>0</v>
      </c>
      <c r="F168" s="23">
        <f t="shared" si="67"/>
        <v>0</v>
      </c>
      <c r="G168" s="23">
        <f t="shared" si="68"/>
        <v>0</v>
      </c>
      <c r="H168" s="23">
        <f t="shared" si="61"/>
        <v>0</v>
      </c>
      <c r="I168" s="23">
        <f t="shared" si="62"/>
        <v>0</v>
      </c>
      <c r="J168" s="23">
        <f t="shared" si="63"/>
        <v>0</v>
      </c>
      <c r="K168" s="23">
        <f t="shared" si="64"/>
        <v>0</v>
      </c>
      <c r="L168" s="23">
        <f t="shared" si="69"/>
        <v>0</v>
      </c>
    </row>
    <row r="169" spans="3:12" s="23" customFormat="1">
      <c r="C169" s="23">
        <v>12</v>
      </c>
      <c r="D169" s="23">
        <f t="shared" si="65"/>
        <v>0</v>
      </c>
      <c r="E169" s="23">
        <f t="shared" si="66"/>
        <v>0</v>
      </c>
      <c r="F169" s="23">
        <f t="shared" si="67"/>
        <v>0</v>
      </c>
      <c r="G169" s="23">
        <f t="shared" si="68"/>
        <v>0</v>
      </c>
      <c r="H169" s="23">
        <f t="shared" si="61"/>
        <v>0</v>
      </c>
      <c r="I169" s="23">
        <f t="shared" si="62"/>
        <v>0</v>
      </c>
      <c r="J169" s="23">
        <f t="shared" si="63"/>
        <v>0</v>
      </c>
      <c r="K169" s="23">
        <f t="shared" si="64"/>
        <v>0</v>
      </c>
      <c r="L169" s="23">
        <f t="shared" si="69"/>
        <v>0</v>
      </c>
    </row>
    <row r="170" spans="3:12" s="23" customFormat="1">
      <c r="C170" s="23">
        <v>13</v>
      </c>
      <c r="D170" s="23">
        <f t="shared" si="65"/>
        <v>0</v>
      </c>
      <c r="E170" s="23">
        <f t="shared" si="66"/>
        <v>0</v>
      </c>
      <c r="F170" s="23">
        <f t="shared" si="67"/>
        <v>0</v>
      </c>
      <c r="G170" s="23">
        <f t="shared" si="68"/>
        <v>0</v>
      </c>
      <c r="H170" s="23">
        <f t="shared" si="61"/>
        <v>0</v>
      </c>
      <c r="I170" s="23">
        <f t="shared" si="62"/>
        <v>0</v>
      </c>
      <c r="J170" s="23">
        <f t="shared" si="63"/>
        <v>0</v>
      </c>
      <c r="K170" s="23">
        <f t="shared" si="64"/>
        <v>0</v>
      </c>
      <c r="L170" s="23">
        <f t="shared" si="69"/>
        <v>0</v>
      </c>
    </row>
    <row r="171" spans="3:12" s="23" customFormat="1">
      <c r="C171" s="23">
        <v>14</v>
      </c>
      <c r="D171" s="23">
        <f t="shared" si="65"/>
        <v>0</v>
      </c>
      <c r="E171" s="23">
        <f t="shared" si="66"/>
        <v>0</v>
      </c>
      <c r="F171" s="23">
        <f t="shared" si="67"/>
        <v>0</v>
      </c>
      <c r="G171" s="23">
        <f t="shared" si="68"/>
        <v>0</v>
      </c>
      <c r="H171" s="23">
        <f t="shared" si="61"/>
        <v>0</v>
      </c>
      <c r="I171" s="23">
        <f t="shared" si="62"/>
        <v>0</v>
      </c>
      <c r="J171" s="23">
        <f t="shared" si="63"/>
        <v>0</v>
      </c>
      <c r="K171" s="23">
        <f t="shared" si="64"/>
        <v>0</v>
      </c>
      <c r="L171" s="23">
        <f t="shared" si="69"/>
        <v>0</v>
      </c>
    </row>
    <row r="172" spans="3:12" s="23" customFormat="1">
      <c r="C172" s="23">
        <v>15</v>
      </c>
      <c r="D172" s="23">
        <f t="shared" si="65"/>
        <v>0</v>
      </c>
      <c r="E172" s="23">
        <f t="shared" si="66"/>
        <v>0</v>
      </c>
      <c r="F172" s="23">
        <f t="shared" si="67"/>
        <v>0</v>
      </c>
      <c r="G172" s="23">
        <f t="shared" si="68"/>
        <v>0</v>
      </c>
      <c r="H172" s="23">
        <f t="shared" si="61"/>
        <v>0</v>
      </c>
      <c r="I172" s="23">
        <f t="shared" si="62"/>
        <v>0</v>
      </c>
      <c r="J172" s="23">
        <f t="shared" si="63"/>
        <v>0</v>
      </c>
      <c r="K172" s="23">
        <f t="shared" si="64"/>
        <v>0</v>
      </c>
      <c r="L172" s="23">
        <f t="shared" si="69"/>
        <v>0</v>
      </c>
    </row>
    <row r="173" spans="3:12" s="23" customFormat="1">
      <c r="C173" s="23">
        <v>16</v>
      </c>
      <c r="D173" s="23">
        <f t="shared" si="65"/>
        <v>0</v>
      </c>
      <c r="E173" s="23">
        <f t="shared" si="66"/>
        <v>0</v>
      </c>
      <c r="F173" s="23">
        <f t="shared" si="67"/>
        <v>0</v>
      </c>
      <c r="G173" s="23">
        <f t="shared" si="68"/>
        <v>0</v>
      </c>
      <c r="H173" s="23">
        <f t="shared" si="61"/>
        <v>0</v>
      </c>
      <c r="I173" s="23">
        <f t="shared" si="62"/>
        <v>0</v>
      </c>
      <c r="J173" s="23">
        <f t="shared" si="63"/>
        <v>0</v>
      </c>
      <c r="K173" s="23">
        <f t="shared" si="64"/>
        <v>0</v>
      </c>
      <c r="L173" s="23">
        <f t="shared" si="69"/>
        <v>0</v>
      </c>
    </row>
    <row r="174" spans="3:12" s="23" customFormat="1">
      <c r="C174" s="23">
        <v>17</v>
      </c>
      <c r="D174" s="23">
        <f t="shared" si="65"/>
        <v>0</v>
      </c>
      <c r="E174" s="23">
        <f t="shared" si="66"/>
        <v>0</v>
      </c>
      <c r="F174" s="23">
        <f t="shared" si="67"/>
        <v>0</v>
      </c>
      <c r="G174" s="23">
        <f t="shared" si="68"/>
        <v>0</v>
      </c>
      <c r="H174" s="23">
        <f t="shared" si="61"/>
        <v>0</v>
      </c>
      <c r="I174" s="23">
        <f t="shared" si="62"/>
        <v>0</v>
      </c>
      <c r="J174" s="23">
        <f t="shared" si="63"/>
        <v>0</v>
      </c>
      <c r="K174" s="23">
        <f t="shared" si="64"/>
        <v>0</v>
      </c>
      <c r="L174" s="23">
        <f t="shared" si="69"/>
        <v>0</v>
      </c>
    </row>
    <row r="175" spans="3:12" s="23" customFormat="1">
      <c r="C175" s="23">
        <v>18</v>
      </c>
      <c r="D175" s="23">
        <f t="shared" si="65"/>
        <v>0</v>
      </c>
      <c r="E175" s="23">
        <f t="shared" si="66"/>
        <v>0</v>
      </c>
      <c r="F175" s="23">
        <f t="shared" si="67"/>
        <v>0</v>
      </c>
      <c r="G175" s="23">
        <f t="shared" si="68"/>
        <v>0</v>
      </c>
      <c r="H175" s="23">
        <f t="shared" si="61"/>
        <v>0</v>
      </c>
      <c r="I175" s="23">
        <f t="shared" si="62"/>
        <v>0</v>
      </c>
      <c r="J175" s="23">
        <f t="shared" si="63"/>
        <v>0</v>
      </c>
      <c r="K175" s="23">
        <f t="shared" si="64"/>
        <v>0</v>
      </c>
      <c r="L175" s="23">
        <f t="shared" si="69"/>
        <v>0</v>
      </c>
    </row>
    <row r="176" spans="3:12" s="23" customFormat="1">
      <c r="C176" s="23">
        <v>19</v>
      </c>
      <c r="D176" s="23">
        <f t="shared" si="65"/>
        <v>0</v>
      </c>
      <c r="E176" s="23">
        <f t="shared" si="66"/>
        <v>0</v>
      </c>
      <c r="F176" s="23">
        <f t="shared" si="67"/>
        <v>0</v>
      </c>
      <c r="G176" s="23">
        <f t="shared" si="68"/>
        <v>0</v>
      </c>
      <c r="H176" s="23">
        <f t="shared" si="61"/>
        <v>0</v>
      </c>
      <c r="I176" s="23">
        <f t="shared" si="62"/>
        <v>0</v>
      </c>
      <c r="J176" s="23">
        <f t="shared" si="63"/>
        <v>0</v>
      </c>
      <c r="K176" s="23">
        <f t="shared" si="64"/>
        <v>0</v>
      </c>
      <c r="L176" s="23">
        <f t="shared" si="69"/>
        <v>0</v>
      </c>
    </row>
    <row r="177" spans="3:12" s="23" customFormat="1">
      <c r="C177" s="23">
        <v>20</v>
      </c>
      <c r="D177" s="23">
        <f t="shared" si="65"/>
        <v>0</v>
      </c>
      <c r="E177" s="23">
        <f t="shared" si="66"/>
        <v>0</v>
      </c>
      <c r="F177" s="23">
        <f t="shared" si="67"/>
        <v>0</v>
      </c>
      <c r="G177" s="23">
        <f t="shared" si="68"/>
        <v>0</v>
      </c>
      <c r="H177" s="23">
        <f t="shared" si="61"/>
        <v>0</v>
      </c>
      <c r="I177" s="23">
        <f t="shared" si="62"/>
        <v>0</v>
      </c>
      <c r="J177" s="23">
        <f t="shared" si="63"/>
        <v>0</v>
      </c>
      <c r="K177" s="23">
        <f t="shared" si="64"/>
        <v>0</v>
      </c>
      <c r="L177" s="23">
        <f t="shared" si="69"/>
        <v>0</v>
      </c>
    </row>
    <row r="178" spans="3:12" s="23" customFormat="1">
      <c r="C178" s="23">
        <v>21</v>
      </c>
      <c r="D178" s="23">
        <f t="shared" si="65"/>
        <v>0</v>
      </c>
      <c r="E178" s="23">
        <f t="shared" si="66"/>
        <v>0</v>
      </c>
      <c r="F178" s="23">
        <f t="shared" si="67"/>
        <v>0</v>
      </c>
      <c r="G178" s="23">
        <f t="shared" si="68"/>
        <v>0</v>
      </c>
      <c r="H178" s="23">
        <f t="shared" si="61"/>
        <v>0</v>
      </c>
      <c r="I178" s="23">
        <f t="shared" si="62"/>
        <v>0</v>
      </c>
      <c r="J178" s="23">
        <f t="shared" si="63"/>
        <v>0</v>
      </c>
      <c r="K178" s="23">
        <f t="shared" si="64"/>
        <v>0</v>
      </c>
      <c r="L178" s="23">
        <f t="shared" si="69"/>
        <v>0</v>
      </c>
    </row>
    <row r="179" spans="3:12" s="23" customFormat="1">
      <c r="C179" s="23">
        <v>22</v>
      </c>
      <c r="D179" s="23">
        <f t="shared" si="65"/>
        <v>0</v>
      </c>
      <c r="E179" s="23">
        <f t="shared" si="66"/>
        <v>0</v>
      </c>
      <c r="F179" s="23">
        <f t="shared" si="67"/>
        <v>0</v>
      </c>
      <c r="G179" s="23">
        <f t="shared" si="68"/>
        <v>0</v>
      </c>
      <c r="H179" s="23">
        <f t="shared" si="61"/>
        <v>0</v>
      </c>
      <c r="I179" s="23">
        <f t="shared" si="62"/>
        <v>0</v>
      </c>
      <c r="J179" s="23">
        <f t="shared" si="63"/>
        <v>0</v>
      </c>
      <c r="K179" s="23">
        <f t="shared" si="64"/>
        <v>0</v>
      </c>
      <c r="L179" s="23">
        <f t="shared" si="69"/>
        <v>0</v>
      </c>
    </row>
    <row r="180" spans="3:12" s="23" customFormat="1">
      <c r="C180" s="23">
        <v>23</v>
      </c>
      <c r="D180" s="23">
        <f t="shared" si="65"/>
        <v>0</v>
      </c>
      <c r="E180" s="23">
        <f t="shared" si="66"/>
        <v>0</v>
      </c>
      <c r="F180" s="23">
        <f t="shared" si="67"/>
        <v>0</v>
      </c>
      <c r="G180" s="23">
        <f t="shared" si="68"/>
        <v>0</v>
      </c>
      <c r="H180" s="23">
        <f t="shared" si="61"/>
        <v>0</v>
      </c>
      <c r="I180" s="23">
        <f t="shared" si="62"/>
        <v>0</v>
      </c>
      <c r="J180" s="23">
        <f t="shared" si="63"/>
        <v>0</v>
      </c>
      <c r="K180" s="23">
        <f t="shared" si="64"/>
        <v>0</v>
      </c>
      <c r="L180" s="23">
        <f t="shared" si="69"/>
        <v>0</v>
      </c>
    </row>
    <row r="181" spans="3:12" s="23" customFormat="1">
      <c r="C181" s="23">
        <v>24</v>
      </c>
      <c r="D181" s="23">
        <f t="shared" si="65"/>
        <v>0</v>
      </c>
      <c r="E181" s="23">
        <f t="shared" si="66"/>
        <v>0</v>
      </c>
      <c r="F181" s="23">
        <f t="shared" si="67"/>
        <v>0</v>
      </c>
      <c r="G181" s="23">
        <f t="shared" si="68"/>
        <v>0</v>
      </c>
      <c r="H181" s="23">
        <f t="shared" si="61"/>
        <v>0</v>
      </c>
      <c r="I181" s="23">
        <f t="shared" si="62"/>
        <v>0</v>
      </c>
      <c r="J181" s="23">
        <f t="shared" si="63"/>
        <v>0</v>
      </c>
      <c r="K181" s="23">
        <f t="shared" si="64"/>
        <v>0</v>
      </c>
      <c r="L181" s="23">
        <f t="shared" si="69"/>
        <v>0</v>
      </c>
    </row>
    <row r="182" spans="3:12" s="23" customFormat="1">
      <c r="C182" s="23">
        <v>25</v>
      </c>
      <c r="D182" s="23">
        <f t="shared" si="65"/>
        <v>0</v>
      </c>
      <c r="E182" s="23">
        <f t="shared" si="66"/>
        <v>0</v>
      </c>
      <c r="F182" s="23">
        <f t="shared" si="67"/>
        <v>0</v>
      </c>
      <c r="G182" s="23">
        <f t="shared" si="68"/>
        <v>0</v>
      </c>
      <c r="H182" s="23">
        <f t="shared" si="61"/>
        <v>0</v>
      </c>
      <c r="I182" s="23">
        <f t="shared" si="62"/>
        <v>0</v>
      </c>
      <c r="J182" s="23">
        <f t="shared" si="63"/>
        <v>0</v>
      </c>
      <c r="K182" s="23">
        <f t="shared" si="64"/>
        <v>0</v>
      </c>
      <c r="L182" s="23">
        <f t="shared" si="69"/>
        <v>0</v>
      </c>
    </row>
    <row r="183" spans="3:12" s="23" customFormat="1">
      <c r="C183" s="23">
        <v>26</v>
      </c>
      <c r="D183" s="23">
        <f t="shared" si="65"/>
        <v>0</v>
      </c>
      <c r="E183" s="23">
        <f t="shared" si="66"/>
        <v>0</v>
      </c>
      <c r="F183" s="23">
        <f t="shared" si="67"/>
        <v>0</v>
      </c>
      <c r="G183" s="23">
        <f t="shared" si="68"/>
        <v>0</v>
      </c>
      <c r="H183" s="23">
        <f t="shared" si="61"/>
        <v>0</v>
      </c>
      <c r="I183" s="23">
        <f t="shared" si="62"/>
        <v>0</v>
      </c>
      <c r="J183" s="23">
        <f t="shared" si="63"/>
        <v>0</v>
      </c>
      <c r="K183" s="23">
        <f t="shared" si="64"/>
        <v>0</v>
      </c>
      <c r="L183" s="23">
        <f t="shared" si="69"/>
        <v>0</v>
      </c>
    </row>
    <row r="184" spans="3:12" s="23" customFormat="1">
      <c r="C184" s="23">
        <v>27</v>
      </c>
      <c r="D184" s="23">
        <f t="shared" si="65"/>
        <v>0</v>
      </c>
      <c r="E184" s="23">
        <f t="shared" si="66"/>
        <v>0</v>
      </c>
      <c r="F184" s="23">
        <f t="shared" si="67"/>
        <v>0</v>
      </c>
      <c r="G184" s="23">
        <f t="shared" si="68"/>
        <v>0</v>
      </c>
      <c r="H184" s="23">
        <f t="shared" si="61"/>
        <v>0</v>
      </c>
      <c r="I184" s="23">
        <f t="shared" si="62"/>
        <v>0</v>
      </c>
      <c r="J184" s="23">
        <f t="shared" si="63"/>
        <v>0</v>
      </c>
      <c r="K184" s="23">
        <f t="shared" si="64"/>
        <v>0</v>
      </c>
      <c r="L184" s="23">
        <f t="shared" si="69"/>
        <v>0</v>
      </c>
    </row>
    <row r="185" spans="3:12" s="23" customFormat="1">
      <c r="C185" s="23">
        <v>28</v>
      </c>
      <c r="D185" s="23">
        <f t="shared" si="65"/>
        <v>0</v>
      </c>
      <c r="E185" s="23">
        <f t="shared" si="66"/>
        <v>0</v>
      </c>
      <c r="F185" s="23">
        <f t="shared" si="67"/>
        <v>0</v>
      </c>
      <c r="G185" s="23">
        <f t="shared" si="68"/>
        <v>0</v>
      </c>
      <c r="H185" s="23">
        <f t="shared" si="61"/>
        <v>0</v>
      </c>
      <c r="I185" s="23">
        <f t="shared" si="62"/>
        <v>0</v>
      </c>
      <c r="J185" s="23">
        <f t="shared" si="63"/>
        <v>0</v>
      </c>
      <c r="K185" s="23">
        <f t="shared" si="64"/>
        <v>0</v>
      </c>
      <c r="L185" s="23">
        <f t="shared" si="69"/>
        <v>0</v>
      </c>
    </row>
    <row r="186" spans="3:12" s="23" customFormat="1">
      <c r="C186" s="23">
        <v>29</v>
      </c>
      <c r="D186" s="23">
        <f t="shared" si="65"/>
        <v>0</v>
      </c>
      <c r="E186" s="23">
        <f t="shared" si="66"/>
        <v>0</v>
      </c>
      <c r="F186" s="23">
        <f t="shared" si="67"/>
        <v>0</v>
      </c>
      <c r="G186" s="23">
        <f t="shared" si="68"/>
        <v>0</v>
      </c>
      <c r="H186" s="23">
        <f t="shared" si="61"/>
        <v>0</v>
      </c>
      <c r="I186" s="23">
        <f t="shared" si="62"/>
        <v>0</v>
      </c>
      <c r="J186" s="23">
        <f t="shared" si="63"/>
        <v>0</v>
      </c>
      <c r="K186" s="23">
        <f t="shared" si="64"/>
        <v>0</v>
      </c>
      <c r="L186" s="23">
        <f t="shared" si="69"/>
        <v>0</v>
      </c>
    </row>
    <row r="187" spans="3:12" s="23" customFormat="1">
      <c r="C187" s="23">
        <v>30</v>
      </c>
      <c r="D187" s="23">
        <f t="shared" si="65"/>
        <v>0</v>
      </c>
      <c r="E187" s="23">
        <f t="shared" si="66"/>
        <v>0</v>
      </c>
      <c r="F187" s="23">
        <f t="shared" si="67"/>
        <v>0</v>
      </c>
      <c r="G187" s="23">
        <f t="shared" si="68"/>
        <v>0</v>
      </c>
      <c r="H187" s="23">
        <f t="shared" si="61"/>
        <v>0</v>
      </c>
      <c r="I187" s="23">
        <f t="shared" si="62"/>
        <v>0</v>
      </c>
      <c r="J187" s="23">
        <f t="shared" si="63"/>
        <v>0</v>
      </c>
      <c r="K187" s="23">
        <f t="shared" si="64"/>
        <v>0</v>
      </c>
      <c r="L187" s="23">
        <f t="shared" si="69"/>
        <v>0</v>
      </c>
    </row>
    <row r="188" spans="3:12" s="23" customFormat="1">
      <c r="C188" s="23">
        <v>31</v>
      </c>
      <c r="D188" s="23">
        <f t="shared" si="65"/>
        <v>0</v>
      </c>
      <c r="E188" s="23">
        <f t="shared" si="66"/>
        <v>0</v>
      </c>
      <c r="F188" s="23">
        <f t="shared" si="67"/>
        <v>0</v>
      </c>
      <c r="G188" s="23">
        <f t="shared" si="68"/>
        <v>0</v>
      </c>
      <c r="H188" s="23">
        <f t="shared" si="61"/>
        <v>0</v>
      </c>
      <c r="I188" s="23">
        <f t="shared" si="62"/>
        <v>0</v>
      </c>
      <c r="J188" s="23">
        <f t="shared" si="63"/>
        <v>0</v>
      </c>
      <c r="K188" s="23">
        <f t="shared" si="64"/>
        <v>0</v>
      </c>
      <c r="L188" s="23">
        <f t="shared" si="69"/>
        <v>0</v>
      </c>
    </row>
    <row r="189" spans="3:12" s="23" customFormat="1">
      <c r="C189" s="23">
        <v>32</v>
      </c>
      <c r="D189" s="23">
        <f t="shared" si="65"/>
        <v>0</v>
      </c>
      <c r="E189" s="23">
        <f t="shared" si="66"/>
        <v>0</v>
      </c>
      <c r="F189" s="23">
        <f t="shared" si="67"/>
        <v>0</v>
      </c>
      <c r="G189" s="23">
        <f t="shared" si="68"/>
        <v>0</v>
      </c>
      <c r="H189" s="23">
        <f t="shared" si="61"/>
        <v>0</v>
      </c>
      <c r="I189" s="23">
        <f t="shared" si="62"/>
        <v>0</v>
      </c>
      <c r="J189" s="23">
        <f t="shared" si="63"/>
        <v>0</v>
      </c>
      <c r="K189" s="23">
        <f t="shared" si="64"/>
        <v>0</v>
      </c>
      <c r="L189" s="23">
        <f t="shared" si="69"/>
        <v>0</v>
      </c>
    </row>
    <row r="190" spans="3:12" s="23" customFormat="1">
      <c r="C190" s="23">
        <v>33</v>
      </c>
      <c r="D190" s="23">
        <f t="shared" si="65"/>
        <v>0</v>
      </c>
      <c r="E190" s="23">
        <f t="shared" si="66"/>
        <v>0</v>
      </c>
      <c r="F190" s="23">
        <f t="shared" si="67"/>
        <v>0</v>
      </c>
      <c r="G190" s="23">
        <f t="shared" si="68"/>
        <v>0</v>
      </c>
      <c r="H190" s="23">
        <f t="shared" si="61"/>
        <v>0</v>
      </c>
      <c r="I190" s="23">
        <f t="shared" si="62"/>
        <v>0</v>
      </c>
      <c r="J190" s="23">
        <f t="shared" si="63"/>
        <v>0</v>
      </c>
      <c r="K190" s="23">
        <f t="shared" si="64"/>
        <v>0</v>
      </c>
      <c r="L190" s="23">
        <f t="shared" si="69"/>
        <v>0</v>
      </c>
    </row>
    <row r="191" spans="3:12" s="23" customFormat="1">
      <c r="C191" s="23">
        <v>34</v>
      </c>
      <c r="D191" s="23">
        <f t="shared" si="65"/>
        <v>0</v>
      </c>
      <c r="E191" s="23">
        <f t="shared" si="66"/>
        <v>0</v>
      </c>
      <c r="F191" s="23">
        <f t="shared" si="67"/>
        <v>0</v>
      </c>
      <c r="G191" s="23">
        <f t="shared" si="68"/>
        <v>0</v>
      </c>
      <c r="H191" s="23">
        <f t="shared" si="61"/>
        <v>0</v>
      </c>
      <c r="I191" s="23">
        <f t="shared" si="62"/>
        <v>0</v>
      </c>
      <c r="J191" s="23">
        <f t="shared" si="63"/>
        <v>0</v>
      </c>
      <c r="K191" s="23">
        <f t="shared" si="64"/>
        <v>0</v>
      </c>
      <c r="L191" s="23">
        <f t="shared" si="69"/>
        <v>0</v>
      </c>
    </row>
    <row r="192" spans="3:12" s="23" customFormat="1">
      <c r="C192" s="23">
        <v>35</v>
      </c>
      <c r="D192" s="23">
        <f t="shared" si="65"/>
        <v>0</v>
      </c>
      <c r="E192" s="23">
        <f t="shared" si="66"/>
        <v>0</v>
      </c>
      <c r="F192" s="23">
        <f t="shared" si="67"/>
        <v>0</v>
      </c>
      <c r="G192" s="23">
        <f t="shared" si="68"/>
        <v>0</v>
      </c>
      <c r="H192" s="23">
        <f t="shared" si="61"/>
        <v>0</v>
      </c>
      <c r="I192" s="23">
        <f t="shared" si="62"/>
        <v>0</v>
      </c>
      <c r="J192" s="23">
        <f t="shared" si="63"/>
        <v>0</v>
      </c>
      <c r="K192" s="23">
        <f t="shared" si="64"/>
        <v>0</v>
      </c>
      <c r="L192" s="23">
        <f t="shared" si="69"/>
        <v>0</v>
      </c>
    </row>
    <row r="193" spans="3:12" s="23" customFormat="1"/>
    <row r="194" spans="3:12" s="23" customFormat="1"/>
    <row r="195" spans="3:12" s="23" customFormat="1">
      <c r="D195" s="40" t="s">
        <v>42</v>
      </c>
      <c r="L195" s="40" t="s">
        <v>80</v>
      </c>
    </row>
    <row r="196" spans="3:12" s="23" customFormat="1">
      <c r="C196" s="23">
        <v>1</v>
      </c>
      <c r="D196" s="23">
        <f>IF(D6=$D$41,0,0)</f>
        <v>0</v>
      </c>
      <c r="E196" s="23">
        <f>IF(D6=$D$42,1,0)</f>
        <v>0</v>
      </c>
      <c r="F196" s="23">
        <f>IF(E6=$E$41,1,0)</f>
        <v>0</v>
      </c>
      <c r="G196" s="23">
        <f>IF(E6=$E$42,1,0)</f>
        <v>1</v>
      </c>
      <c r="H196" s="23">
        <f t="shared" ref="H196:H230" si="70">IF(H6=$H$41,1,0)</f>
        <v>1</v>
      </c>
      <c r="I196" s="23">
        <f t="shared" ref="I196:I230" si="71">IF(H6=$H$42,1,0)</f>
        <v>0</v>
      </c>
      <c r="J196" s="23">
        <f t="shared" ref="J196:J230" si="72">IF(H6=$H$43,1,0)</f>
        <v>0</v>
      </c>
      <c r="K196" s="23">
        <f t="shared" ref="K196:K230" si="73">IF(H6=$H$44,1,0)</f>
        <v>0</v>
      </c>
      <c r="L196" s="23">
        <f>SUM(D196,E196,F196,G196,H196,I196,J196,K196)</f>
        <v>2</v>
      </c>
    </row>
    <row r="197" spans="3:12" s="23" customFormat="1">
      <c r="C197" s="23">
        <v>2</v>
      </c>
      <c r="D197" s="23">
        <f t="shared" ref="D197:D230" si="74">IF(D7=$D$41,0,0)</f>
        <v>0</v>
      </c>
      <c r="E197" s="23">
        <f t="shared" ref="E197:E230" si="75">IF(D7=$D$42,1,0)</f>
        <v>0</v>
      </c>
      <c r="F197" s="23">
        <f t="shared" ref="F197:F230" si="76">IF(E7=$E$41,1,0)</f>
        <v>0</v>
      </c>
      <c r="G197" s="23">
        <f t="shared" ref="G197:G230" si="77">IF(E7=$E$42,1,0)</f>
        <v>0</v>
      </c>
      <c r="H197" s="23">
        <f t="shared" si="70"/>
        <v>0</v>
      </c>
      <c r="I197" s="23">
        <f t="shared" si="71"/>
        <v>0</v>
      </c>
      <c r="J197" s="23">
        <f t="shared" si="72"/>
        <v>0</v>
      </c>
      <c r="K197" s="23">
        <f t="shared" si="73"/>
        <v>0</v>
      </c>
      <c r="L197" s="23">
        <f t="shared" ref="L197:L230" si="78">SUM(D197,E197,F197,G197,H197,I197,J197,K197)</f>
        <v>0</v>
      </c>
    </row>
    <row r="198" spans="3:12" s="23" customFormat="1">
      <c r="C198" s="23">
        <v>3</v>
      </c>
      <c r="D198" s="23">
        <f t="shared" si="74"/>
        <v>0</v>
      </c>
      <c r="E198" s="23">
        <f t="shared" si="75"/>
        <v>0</v>
      </c>
      <c r="F198" s="23">
        <f t="shared" si="76"/>
        <v>0</v>
      </c>
      <c r="G198" s="23">
        <f t="shared" si="77"/>
        <v>0</v>
      </c>
      <c r="H198" s="23">
        <f t="shared" si="70"/>
        <v>0</v>
      </c>
      <c r="I198" s="23">
        <f t="shared" si="71"/>
        <v>0</v>
      </c>
      <c r="J198" s="23">
        <f t="shared" si="72"/>
        <v>0</v>
      </c>
      <c r="K198" s="23">
        <f t="shared" si="73"/>
        <v>0</v>
      </c>
      <c r="L198" s="23">
        <f t="shared" si="78"/>
        <v>0</v>
      </c>
    </row>
    <row r="199" spans="3:12" s="23" customFormat="1">
      <c r="C199" s="23">
        <v>4</v>
      </c>
      <c r="D199" s="23">
        <f t="shared" si="74"/>
        <v>0</v>
      </c>
      <c r="E199" s="23">
        <f t="shared" si="75"/>
        <v>0</v>
      </c>
      <c r="F199" s="23">
        <f t="shared" si="76"/>
        <v>0</v>
      </c>
      <c r="G199" s="23">
        <f t="shared" si="77"/>
        <v>0</v>
      </c>
      <c r="H199" s="23">
        <f t="shared" si="70"/>
        <v>0</v>
      </c>
      <c r="I199" s="23">
        <f t="shared" si="71"/>
        <v>0</v>
      </c>
      <c r="J199" s="23">
        <f t="shared" si="72"/>
        <v>0</v>
      </c>
      <c r="K199" s="23">
        <f t="shared" si="73"/>
        <v>0</v>
      </c>
      <c r="L199" s="23">
        <f t="shared" si="78"/>
        <v>0</v>
      </c>
    </row>
    <row r="200" spans="3:12" s="23" customFormat="1">
      <c r="C200" s="23">
        <v>5</v>
      </c>
      <c r="D200" s="23">
        <f t="shared" si="74"/>
        <v>0</v>
      </c>
      <c r="E200" s="23">
        <f t="shared" si="75"/>
        <v>0</v>
      </c>
      <c r="F200" s="23">
        <f t="shared" si="76"/>
        <v>0</v>
      </c>
      <c r="G200" s="23">
        <f t="shared" si="77"/>
        <v>0</v>
      </c>
      <c r="H200" s="23">
        <f t="shared" si="70"/>
        <v>0</v>
      </c>
      <c r="I200" s="23">
        <f t="shared" si="71"/>
        <v>0</v>
      </c>
      <c r="J200" s="23">
        <f t="shared" si="72"/>
        <v>0</v>
      </c>
      <c r="K200" s="23">
        <f t="shared" si="73"/>
        <v>0</v>
      </c>
      <c r="L200" s="23">
        <f t="shared" si="78"/>
        <v>0</v>
      </c>
    </row>
    <row r="201" spans="3:12" s="23" customFormat="1">
      <c r="C201" s="23">
        <v>6</v>
      </c>
      <c r="D201" s="23">
        <f t="shared" si="74"/>
        <v>0</v>
      </c>
      <c r="E201" s="23">
        <f t="shared" si="75"/>
        <v>0</v>
      </c>
      <c r="F201" s="23">
        <f t="shared" si="76"/>
        <v>0</v>
      </c>
      <c r="G201" s="23">
        <f t="shared" si="77"/>
        <v>0</v>
      </c>
      <c r="H201" s="23">
        <f t="shared" si="70"/>
        <v>0</v>
      </c>
      <c r="I201" s="23">
        <f t="shared" si="71"/>
        <v>0</v>
      </c>
      <c r="J201" s="23">
        <f t="shared" si="72"/>
        <v>0</v>
      </c>
      <c r="K201" s="23">
        <f t="shared" si="73"/>
        <v>0</v>
      </c>
      <c r="L201" s="23">
        <f t="shared" si="78"/>
        <v>0</v>
      </c>
    </row>
    <row r="202" spans="3:12" s="23" customFormat="1">
      <c r="C202" s="23">
        <v>7</v>
      </c>
      <c r="D202" s="23">
        <f t="shared" si="74"/>
        <v>0</v>
      </c>
      <c r="E202" s="23">
        <f t="shared" si="75"/>
        <v>0</v>
      </c>
      <c r="F202" s="23">
        <f t="shared" si="76"/>
        <v>0</v>
      </c>
      <c r="G202" s="23">
        <f t="shared" si="77"/>
        <v>0</v>
      </c>
      <c r="H202" s="23">
        <f t="shared" si="70"/>
        <v>0</v>
      </c>
      <c r="I202" s="23">
        <f t="shared" si="71"/>
        <v>0</v>
      </c>
      <c r="J202" s="23">
        <f t="shared" si="72"/>
        <v>0</v>
      </c>
      <c r="K202" s="23">
        <f t="shared" si="73"/>
        <v>0</v>
      </c>
      <c r="L202" s="23">
        <f t="shared" si="78"/>
        <v>0</v>
      </c>
    </row>
    <row r="203" spans="3:12" s="23" customFormat="1">
      <c r="C203" s="23">
        <v>8</v>
      </c>
      <c r="D203" s="23">
        <f t="shared" si="74"/>
        <v>0</v>
      </c>
      <c r="E203" s="23">
        <f t="shared" si="75"/>
        <v>0</v>
      </c>
      <c r="F203" s="23">
        <f t="shared" si="76"/>
        <v>0</v>
      </c>
      <c r="G203" s="23">
        <f t="shared" si="77"/>
        <v>0</v>
      </c>
      <c r="H203" s="23">
        <f t="shared" si="70"/>
        <v>0</v>
      </c>
      <c r="I203" s="23">
        <f t="shared" si="71"/>
        <v>0</v>
      </c>
      <c r="J203" s="23">
        <f t="shared" si="72"/>
        <v>0</v>
      </c>
      <c r="K203" s="23">
        <f t="shared" si="73"/>
        <v>0</v>
      </c>
      <c r="L203" s="23">
        <f t="shared" si="78"/>
        <v>0</v>
      </c>
    </row>
    <row r="204" spans="3:12" s="23" customFormat="1">
      <c r="C204" s="23">
        <v>9</v>
      </c>
      <c r="D204" s="23">
        <f t="shared" si="74"/>
        <v>0</v>
      </c>
      <c r="E204" s="23">
        <f t="shared" si="75"/>
        <v>0</v>
      </c>
      <c r="F204" s="23">
        <f t="shared" si="76"/>
        <v>0</v>
      </c>
      <c r="G204" s="23">
        <f t="shared" si="77"/>
        <v>0</v>
      </c>
      <c r="H204" s="23">
        <f t="shared" si="70"/>
        <v>0</v>
      </c>
      <c r="I204" s="23">
        <f t="shared" si="71"/>
        <v>0</v>
      </c>
      <c r="J204" s="23">
        <f t="shared" si="72"/>
        <v>0</v>
      </c>
      <c r="K204" s="23">
        <f t="shared" si="73"/>
        <v>0</v>
      </c>
      <c r="L204" s="23">
        <f t="shared" si="78"/>
        <v>0</v>
      </c>
    </row>
    <row r="205" spans="3:12" s="23" customFormat="1">
      <c r="C205" s="23">
        <v>10</v>
      </c>
      <c r="D205" s="23">
        <f t="shared" si="74"/>
        <v>0</v>
      </c>
      <c r="E205" s="23">
        <f t="shared" si="75"/>
        <v>0</v>
      </c>
      <c r="F205" s="23">
        <f t="shared" si="76"/>
        <v>0</v>
      </c>
      <c r="G205" s="23">
        <f t="shared" si="77"/>
        <v>0</v>
      </c>
      <c r="H205" s="23">
        <f t="shared" si="70"/>
        <v>0</v>
      </c>
      <c r="I205" s="23">
        <f t="shared" si="71"/>
        <v>0</v>
      </c>
      <c r="J205" s="23">
        <f t="shared" si="72"/>
        <v>0</v>
      </c>
      <c r="K205" s="23">
        <f t="shared" si="73"/>
        <v>0</v>
      </c>
      <c r="L205" s="23">
        <f t="shared" si="78"/>
        <v>0</v>
      </c>
    </row>
    <row r="206" spans="3:12" s="23" customFormat="1">
      <c r="C206" s="23">
        <v>11</v>
      </c>
      <c r="D206" s="23">
        <f t="shared" si="74"/>
        <v>0</v>
      </c>
      <c r="E206" s="23">
        <f t="shared" si="75"/>
        <v>0</v>
      </c>
      <c r="F206" s="23">
        <f t="shared" si="76"/>
        <v>0</v>
      </c>
      <c r="G206" s="23">
        <f t="shared" si="77"/>
        <v>0</v>
      </c>
      <c r="H206" s="23">
        <f t="shared" si="70"/>
        <v>0</v>
      </c>
      <c r="I206" s="23">
        <f t="shared" si="71"/>
        <v>0</v>
      </c>
      <c r="J206" s="23">
        <f t="shared" si="72"/>
        <v>0</v>
      </c>
      <c r="K206" s="23">
        <f t="shared" si="73"/>
        <v>0</v>
      </c>
      <c r="L206" s="23">
        <f t="shared" si="78"/>
        <v>0</v>
      </c>
    </row>
    <row r="207" spans="3:12" s="23" customFormat="1">
      <c r="C207" s="23">
        <v>12</v>
      </c>
      <c r="D207" s="23">
        <f t="shared" si="74"/>
        <v>0</v>
      </c>
      <c r="E207" s="23">
        <f t="shared" si="75"/>
        <v>0</v>
      </c>
      <c r="F207" s="23">
        <f t="shared" si="76"/>
        <v>0</v>
      </c>
      <c r="G207" s="23">
        <f t="shared" si="77"/>
        <v>0</v>
      </c>
      <c r="H207" s="23">
        <f t="shared" si="70"/>
        <v>0</v>
      </c>
      <c r="I207" s="23">
        <f t="shared" si="71"/>
        <v>0</v>
      </c>
      <c r="J207" s="23">
        <f t="shared" si="72"/>
        <v>0</v>
      </c>
      <c r="K207" s="23">
        <f t="shared" si="73"/>
        <v>0</v>
      </c>
      <c r="L207" s="23">
        <f t="shared" si="78"/>
        <v>0</v>
      </c>
    </row>
    <row r="208" spans="3:12" s="23" customFormat="1">
      <c r="C208" s="23">
        <v>13</v>
      </c>
      <c r="D208" s="23">
        <f t="shared" si="74"/>
        <v>0</v>
      </c>
      <c r="E208" s="23">
        <f t="shared" si="75"/>
        <v>0</v>
      </c>
      <c r="F208" s="23">
        <f t="shared" si="76"/>
        <v>0</v>
      </c>
      <c r="G208" s="23">
        <f t="shared" si="77"/>
        <v>0</v>
      </c>
      <c r="H208" s="23">
        <f t="shared" si="70"/>
        <v>0</v>
      </c>
      <c r="I208" s="23">
        <f t="shared" si="71"/>
        <v>0</v>
      </c>
      <c r="J208" s="23">
        <f t="shared" si="72"/>
        <v>0</v>
      </c>
      <c r="K208" s="23">
        <f t="shared" si="73"/>
        <v>0</v>
      </c>
      <c r="L208" s="23">
        <f t="shared" si="78"/>
        <v>0</v>
      </c>
    </row>
    <row r="209" spans="3:12" s="23" customFormat="1">
      <c r="C209" s="23">
        <v>14</v>
      </c>
      <c r="D209" s="23">
        <f t="shared" si="74"/>
        <v>0</v>
      </c>
      <c r="E209" s="23">
        <f t="shared" si="75"/>
        <v>0</v>
      </c>
      <c r="F209" s="23">
        <f t="shared" si="76"/>
        <v>0</v>
      </c>
      <c r="G209" s="23">
        <f t="shared" si="77"/>
        <v>0</v>
      </c>
      <c r="H209" s="23">
        <f t="shared" si="70"/>
        <v>0</v>
      </c>
      <c r="I209" s="23">
        <f t="shared" si="71"/>
        <v>0</v>
      </c>
      <c r="J209" s="23">
        <f t="shared" si="72"/>
        <v>0</v>
      </c>
      <c r="K209" s="23">
        <f t="shared" si="73"/>
        <v>0</v>
      </c>
      <c r="L209" s="23">
        <f t="shared" si="78"/>
        <v>0</v>
      </c>
    </row>
    <row r="210" spans="3:12" s="23" customFormat="1">
      <c r="C210" s="23">
        <v>15</v>
      </c>
      <c r="D210" s="23">
        <f t="shared" si="74"/>
        <v>0</v>
      </c>
      <c r="E210" s="23">
        <f t="shared" si="75"/>
        <v>0</v>
      </c>
      <c r="F210" s="23">
        <f t="shared" si="76"/>
        <v>0</v>
      </c>
      <c r="G210" s="23">
        <f t="shared" si="77"/>
        <v>0</v>
      </c>
      <c r="H210" s="23">
        <f t="shared" si="70"/>
        <v>0</v>
      </c>
      <c r="I210" s="23">
        <f t="shared" si="71"/>
        <v>0</v>
      </c>
      <c r="J210" s="23">
        <f t="shared" si="72"/>
        <v>0</v>
      </c>
      <c r="K210" s="23">
        <f t="shared" si="73"/>
        <v>0</v>
      </c>
      <c r="L210" s="23">
        <f t="shared" si="78"/>
        <v>0</v>
      </c>
    </row>
    <row r="211" spans="3:12" s="23" customFormat="1">
      <c r="C211" s="23">
        <v>16</v>
      </c>
      <c r="D211" s="23">
        <f t="shared" si="74"/>
        <v>0</v>
      </c>
      <c r="E211" s="23">
        <f t="shared" si="75"/>
        <v>0</v>
      </c>
      <c r="F211" s="23">
        <f t="shared" si="76"/>
        <v>0</v>
      </c>
      <c r="G211" s="23">
        <f t="shared" si="77"/>
        <v>0</v>
      </c>
      <c r="H211" s="23">
        <f t="shared" si="70"/>
        <v>0</v>
      </c>
      <c r="I211" s="23">
        <f t="shared" si="71"/>
        <v>0</v>
      </c>
      <c r="J211" s="23">
        <f t="shared" si="72"/>
        <v>0</v>
      </c>
      <c r="K211" s="23">
        <f t="shared" si="73"/>
        <v>0</v>
      </c>
      <c r="L211" s="23">
        <f t="shared" si="78"/>
        <v>0</v>
      </c>
    </row>
    <row r="212" spans="3:12" s="23" customFormat="1">
      <c r="C212" s="23">
        <v>17</v>
      </c>
      <c r="D212" s="23">
        <f t="shared" si="74"/>
        <v>0</v>
      </c>
      <c r="E212" s="23">
        <f t="shared" si="75"/>
        <v>0</v>
      </c>
      <c r="F212" s="23">
        <f t="shared" si="76"/>
        <v>0</v>
      </c>
      <c r="G212" s="23">
        <f t="shared" si="77"/>
        <v>0</v>
      </c>
      <c r="H212" s="23">
        <f t="shared" si="70"/>
        <v>0</v>
      </c>
      <c r="I212" s="23">
        <f t="shared" si="71"/>
        <v>0</v>
      </c>
      <c r="J212" s="23">
        <f t="shared" si="72"/>
        <v>0</v>
      </c>
      <c r="K212" s="23">
        <f t="shared" si="73"/>
        <v>0</v>
      </c>
      <c r="L212" s="23">
        <f t="shared" si="78"/>
        <v>0</v>
      </c>
    </row>
    <row r="213" spans="3:12" s="23" customFormat="1">
      <c r="C213" s="23">
        <v>18</v>
      </c>
      <c r="D213" s="23">
        <f t="shared" si="74"/>
        <v>0</v>
      </c>
      <c r="E213" s="23">
        <f t="shared" si="75"/>
        <v>0</v>
      </c>
      <c r="F213" s="23">
        <f t="shared" si="76"/>
        <v>0</v>
      </c>
      <c r="G213" s="23">
        <f t="shared" si="77"/>
        <v>0</v>
      </c>
      <c r="H213" s="23">
        <f t="shared" si="70"/>
        <v>0</v>
      </c>
      <c r="I213" s="23">
        <f t="shared" si="71"/>
        <v>0</v>
      </c>
      <c r="J213" s="23">
        <f t="shared" si="72"/>
        <v>0</v>
      </c>
      <c r="K213" s="23">
        <f t="shared" si="73"/>
        <v>0</v>
      </c>
      <c r="L213" s="23">
        <f t="shared" si="78"/>
        <v>0</v>
      </c>
    </row>
    <row r="214" spans="3:12" s="23" customFormat="1">
      <c r="C214" s="23">
        <v>19</v>
      </c>
      <c r="D214" s="23">
        <f t="shared" si="74"/>
        <v>0</v>
      </c>
      <c r="E214" s="23">
        <f t="shared" si="75"/>
        <v>0</v>
      </c>
      <c r="F214" s="23">
        <f t="shared" si="76"/>
        <v>0</v>
      </c>
      <c r="G214" s="23">
        <f t="shared" si="77"/>
        <v>0</v>
      </c>
      <c r="H214" s="23">
        <f t="shared" si="70"/>
        <v>0</v>
      </c>
      <c r="I214" s="23">
        <f t="shared" si="71"/>
        <v>0</v>
      </c>
      <c r="J214" s="23">
        <f t="shared" si="72"/>
        <v>0</v>
      </c>
      <c r="K214" s="23">
        <f t="shared" si="73"/>
        <v>0</v>
      </c>
      <c r="L214" s="23">
        <f t="shared" si="78"/>
        <v>0</v>
      </c>
    </row>
    <row r="215" spans="3:12" s="23" customFormat="1">
      <c r="C215" s="23">
        <v>20</v>
      </c>
      <c r="D215" s="23">
        <f t="shared" si="74"/>
        <v>0</v>
      </c>
      <c r="E215" s="23">
        <f t="shared" si="75"/>
        <v>0</v>
      </c>
      <c r="F215" s="23">
        <f t="shared" si="76"/>
        <v>0</v>
      </c>
      <c r="G215" s="23">
        <f t="shared" si="77"/>
        <v>0</v>
      </c>
      <c r="H215" s="23">
        <f t="shared" si="70"/>
        <v>0</v>
      </c>
      <c r="I215" s="23">
        <f t="shared" si="71"/>
        <v>0</v>
      </c>
      <c r="J215" s="23">
        <f t="shared" si="72"/>
        <v>0</v>
      </c>
      <c r="K215" s="23">
        <f t="shared" si="73"/>
        <v>0</v>
      </c>
      <c r="L215" s="23">
        <f t="shared" si="78"/>
        <v>0</v>
      </c>
    </row>
    <row r="216" spans="3:12" s="23" customFormat="1">
      <c r="C216" s="23">
        <v>21</v>
      </c>
      <c r="D216" s="23">
        <f t="shared" si="74"/>
        <v>0</v>
      </c>
      <c r="E216" s="23">
        <f t="shared" si="75"/>
        <v>0</v>
      </c>
      <c r="F216" s="23">
        <f t="shared" si="76"/>
        <v>0</v>
      </c>
      <c r="G216" s="23">
        <f t="shared" si="77"/>
        <v>0</v>
      </c>
      <c r="H216" s="23">
        <f t="shared" si="70"/>
        <v>0</v>
      </c>
      <c r="I216" s="23">
        <f t="shared" si="71"/>
        <v>0</v>
      </c>
      <c r="J216" s="23">
        <f t="shared" si="72"/>
        <v>0</v>
      </c>
      <c r="K216" s="23">
        <f t="shared" si="73"/>
        <v>0</v>
      </c>
      <c r="L216" s="23">
        <f t="shared" si="78"/>
        <v>0</v>
      </c>
    </row>
    <row r="217" spans="3:12" s="23" customFormat="1">
      <c r="C217" s="23">
        <v>22</v>
      </c>
      <c r="D217" s="23">
        <f t="shared" si="74"/>
        <v>0</v>
      </c>
      <c r="E217" s="23">
        <f t="shared" si="75"/>
        <v>0</v>
      </c>
      <c r="F217" s="23">
        <f t="shared" si="76"/>
        <v>0</v>
      </c>
      <c r="G217" s="23">
        <f t="shared" si="77"/>
        <v>0</v>
      </c>
      <c r="H217" s="23">
        <f t="shared" si="70"/>
        <v>0</v>
      </c>
      <c r="I217" s="23">
        <f t="shared" si="71"/>
        <v>0</v>
      </c>
      <c r="J217" s="23">
        <f t="shared" si="72"/>
        <v>0</v>
      </c>
      <c r="K217" s="23">
        <f t="shared" si="73"/>
        <v>0</v>
      </c>
      <c r="L217" s="23">
        <f t="shared" si="78"/>
        <v>0</v>
      </c>
    </row>
    <row r="218" spans="3:12" s="23" customFormat="1">
      <c r="C218" s="23">
        <v>23</v>
      </c>
      <c r="D218" s="23">
        <f t="shared" si="74"/>
        <v>0</v>
      </c>
      <c r="E218" s="23">
        <f t="shared" si="75"/>
        <v>0</v>
      </c>
      <c r="F218" s="23">
        <f t="shared" si="76"/>
        <v>0</v>
      </c>
      <c r="G218" s="23">
        <f t="shared" si="77"/>
        <v>0</v>
      </c>
      <c r="H218" s="23">
        <f t="shared" si="70"/>
        <v>0</v>
      </c>
      <c r="I218" s="23">
        <f t="shared" si="71"/>
        <v>0</v>
      </c>
      <c r="J218" s="23">
        <f t="shared" si="72"/>
        <v>0</v>
      </c>
      <c r="K218" s="23">
        <f t="shared" si="73"/>
        <v>0</v>
      </c>
      <c r="L218" s="23">
        <f t="shared" si="78"/>
        <v>0</v>
      </c>
    </row>
    <row r="219" spans="3:12" s="23" customFormat="1">
      <c r="C219" s="23">
        <v>24</v>
      </c>
      <c r="D219" s="23">
        <f t="shared" si="74"/>
        <v>0</v>
      </c>
      <c r="E219" s="23">
        <f t="shared" si="75"/>
        <v>0</v>
      </c>
      <c r="F219" s="23">
        <f t="shared" si="76"/>
        <v>0</v>
      </c>
      <c r="G219" s="23">
        <f t="shared" si="77"/>
        <v>0</v>
      </c>
      <c r="H219" s="23">
        <f t="shared" si="70"/>
        <v>0</v>
      </c>
      <c r="I219" s="23">
        <f t="shared" si="71"/>
        <v>0</v>
      </c>
      <c r="J219" s="23">
        <f t="shared" si="72"/>
        <v>0</v>
      </c>
      <c r="K219" s="23">
        <f t="shared" si="73"/>
        <v>0</v>
      </c>
      <c r="L219" s="23">
        <f t="shared" si="78"/>
        <v>0</v>
      </c>
    </row>
    <row r="220" spans="3:12" s="23" customFormat="1">
      <c r="C220" s="23">
        <v>25</v>
      </c>
      <c r="D220" s="23">
        <f t="shared" si="74"/>
        <v>0</v>
      </c>
      <c r="E220" s="23">
        <f t="shared" si="75"/>
        <v>0</v>
      </c>
      <c r="F220" s="23">
        <f t="shared" si="76"/>
        <v>0</v>
      </c>
      <c r="G220" s="23">
        <f t="shared" si="77"/>
        <v>0</v>
      </c>
      <c r="H220" s="23">
        <f t="shared" si="70"/>
        <v>0</v>
      </c>
      <c r="I220" s="23">
        <f t="shared" si="71"/>
        <v>0</v>
      </c>
      <c r="J220" s="23">
        <f t="shared" si="72"/>
        <v>0</v>
      </c>
      <c r="K220" s="23">
        <f t="shared" si="73"/>
        <v>0</v>
      </c>
      <c r="L220" s="23">
        <f t="shared" si="78"/>
        <v>0</v>
      </c>
    </row>
    <row r="221" spans="3:12" s="23" customFormat="1">
      <c r="C221" s="23">
        <v>26</v>
      </c>
      <c r="D221" s="23">
        <f t="shared" si="74"/>
        <v>0</v>
      </c>
      <c r="E221" s="23">
        <f t="shared" si="75"/>
        <v>0</v>
      </c>
      <c r="F221" s="23">
        <f t="shared" si="76"/>
        <v>0</v>
      </c>
      <c r="G221" s="23">
        <f t="shared" si="77"/>
        <v>0</v>
      </c>
      <c r="H221" s="23">
        <f t="shared" si="70"/>
        <v>0</v>
      </c>
      <c r="I221" s="23">
        <f t="shared" si="71"/>
        <v>0</v>
      </c>
      <c r="J221" s="23">
        <f t="shared" si="72"/>
        <v>0</v>
      </c>
      <c r="K221" s="23">
        <f t="shared" si="73"/>
        <v>0</v>
      </c>
      <c r="L221" s="23">
        <f t="shared" si="78"/>
        <v>0</v>
      </c>
    </row>
    <row r="222" spans="3:12" s="23" customFormat="1">
      <c r="C222" s="23">
        <v>27</v>
      </c>
      <c r="D222" s="23">
        <f t="shared" si="74"/>
        <v>0</v>
      </c>
      <c r="E222" s="23">
        <f t="shared" si="75"/>
        <v>0</v>
      </c>
      <c r="F222" s="23">
        <f t="shared" si="76"/>
        <v>0</v>
      </c>
      <c r="G222" s="23">
        <f t="shared" si="77"/>
        <v>0</v>
      </c>
      <c r="H222" s="23">
        <f t="shared" si="70"/>
        <v>0</v>
      </c>
      <c r="I222" s="23">
        <f t="shared" si="71"/>
        <v>0</v>
      </c>
      <c r="J222" s="23">
        <f t="shared" si="72"/>
        <v>0</v>
      </c>
      <c r="K222" s="23">
        <f t="shared" si="73"/>
        <v>0</v>
      </c>
      <c r="L222" s="23">
        <f t="shared" si="78"/>
        <v>0</v>
      </c>
    </row>
    <row r="223" spans="3:12" s="23" customFormat="1">
      <c r="C223" s="23">
        <v>28</v>
      </c>
      <c r="D223" s="23">
        <f t="shared" si="74"/>
        <v>0</v>
      </c>
      <c r="E223" s="23">
        <f t="shared" si="75"/>
        <v>0</v>
      </c>
      <c r="F223" s="23">
        <f t="shared" si="76"/>
        <v>0</v>
      </c>
      <c r="G223" s="23">
        <f t="shared" si="77"/>
        <v>0</v>
      </c>
      <c r="H223" s="23">
        <f t="shared" si="70"/>
        <v>0</v>
      </c>
      <c r="I223" s="23">
        <f t="shared" si="71"/>
        <v>0</v>
      </c>
      <c r="J223" s="23">
        <f t="shared" si="72"/>
        <v>0</v>
      </c>
      <c r="K223" s="23">
        <f t="shared" si="73"/>
        <v>0</v>
      </c>
      <c r="L223" s="23">
        <f t="shared" si="78"/>
        <v>0</v>
      </c>
    </row>
    <row r="224" spans="3:12" s="23" customFormat="1">
      <c r="C224" s="23">
        <v>29</v>
      </c>
      <c r="D224" s="23">
        <f t="shared" si="74"/>
        <v>0</v>
      </c>
      <c r="E224" s="23">
        <f t="shared" si="75"/>
        <v>0</v>
      </c>
      <c r="F224" s="23">
        <f t="shared" si="76"/>
        <v>0</v>
      </c>
      <c r="G224" s="23">
        <f t="shared" si="77"/>
        <v>0</v>
      </c>
      <c r="H224" s="23">
        <f t="shared" si="70"/>
        <v>0</v>
      </c>
      <c r="I224" s="23">
        <f t="shared" si="71"/>
        <v>0</v>
      </c>
      <c r="J224" s="23">
        <f t="shared" si="72"/>
        <v>0</v>
      </c>
      <c r="K224" s="23">
        <f t="shared" si="73"/>
        <v>0</v>
      </c>
      <c r="L224" s="23">
        <f t="shared" si="78"/>
        <v>0</v>
      </c>
    </row>
    <row r="225" spans="3:12" s="23" customFormat="1">
      <c r="C225" s="23">
        <v>30</v>
      </c>
      <c r="D225" s="23">
        <f t="shared" si="74"/>
        <v>0</v>
      </c>
      <c r="E225" s="23">
        <f t="shared" si="75"/>
        <v>0</v>
      </c>
      <c r="F225" s="23">
        <f t="shared" si="76"/>
        <v>0</v>
      </c>
      <c r="G225" s="23">
        <f t="shared" si="77"/>
        <v>0</v>
      </c>
      <c r="H225" s="23">
        <f t="shared" si="70"/>
        <v>0</v>
      </c>
      <c r="I225" s="23">
        <f t="shared" si="71"/>
        <v>0</v>
      </c>
      <c r="J225" s="23">
        <f t="shared" si="72"/>
        <v>0</v>
      </c>
      <c r="K225" s="23">
        <f t="shared" si="73"/>
        <v>0</v>
      </c>
      <c r="L225" s="23">
        <f t="shared" si="78"/>
        <v>0</v>
      </c>
    </row>
    <row r="226" spans="3:12" s="23" customFormat="1">
      <c r="C226" s="23">
        <v>31</v>
      </c>
      <c r="D226" s="23">
        <f t="shared" si="74"/>
        <v>0</v>
      </c>
      <c r="E226" s="23">
        <f t="shared" si="75"/>
        <v>0</v>
      </c>
      <c r="F226" s="23">
        <f t="shared" si="76"/>
        <v>0</v>
      </c>
      <c r="G226" s="23">
        <f t="shared" si="77"/>
        <v>0</v>
      </c>
      <c r="H226" s="23">
        <f t="shared" si="70"/>
        <v>0</v>
      </c>
      <c r="I226" s="23">
        <f t="shared" si="71"/>
        <v>0</v>
      </c>
      <c r="J226" s="23">
        <f t="shared" si="72"/>
        <v>0</v>
      </c>
      <c r="K226" s="23">
        <f t="shared" si="73"/>
        <v>0</v>
      </c>
      <c r="L226" s="23">
        <f t="shared" si="78"/>
        <v>0</v>
      </c>
    </row>
    <row r="227" spans="3:12" s="23" customFormat="1">
      <c r="C227" s="23">
        <v>32</v>
      </c>
      <c r="D227" s="23">
        <f t="shared" si="74"/>
        <v>0</v>
      </c>
      <c r="E227" s="23">
        <f t="shared" si="75"/>
        <v>0</v>
      </c>
      <c r="F227" s="23">
        <f t="shared" si="76"/>
        <v>0</v>
      </c>
      <c r="G227" s="23">
        <f t="shared" si="77"/>
        <v>0</v>
      </c>
      <c r="H227" s="23">
        <f t="shared" si="70"/>
        <v>0</v>
      </c>
      <c r="I227" s="23">
        <f t="shared" si="71"/>
        <v>0</v>
      </c>
      <c r="J227" s="23">
        <f t="shared" si="72"/>
        <v>0</v>
      </c>
      <c r="K227" s="23">
        <f t="shared" si="73"/>
        <v>0</v>
      </c>
      <c r="L227" s="23">
        <f t="shared" si="78"/>
        <v>0</v>
      </c>
    </row>
    <row r="228" spans="3:12" s="15" customFormat="1">
      <c r="C228" s="15">
        <v>33</v>
      </c>
      <c r="D228" s="15">
        <f t="shared" si="74"/>
        <v>0</v>
      </c>
      <c r="E228" s="15">
        <f t="shared" si="75"/>
        <v>0</v>
      </c>
      <c r="F228" s="15">
        <f t="shared" si="76"/>
        <v>0</v>
      </c>
      <c r="G228" s="15">
        <f t="shared" si="77"/>
        <v>0</v>
      </c>
      <c r="H228" s="15">
        <f t="shared" si="70"/>
        <v>0</v>
      </c>
      <c r="I228" s="15">
        <f t="shared" si="71"/>
        <v>0</v>
      </c>
      <c r="J228" s="15">
        <f t="shared" si="72"/>
        <v>0</v>
      </c>
      <c r="K228" s="15">
        <f t="shared" si="73"/>
        <v>0</v>
      </c>
      <c r="L228" s="15">
        <f t="shared" si="78"/>
        <v>0</v>
      </c>
    </row>
    <row r="229" spans="3:12" s="15" customFormat="1">
      <c r="C229" s="15">
        <v>34</v>
      </c>
      <c r="D229" s="15">
        <f t="shared" si="74"/>
        <v>0</v>
      </c>
      <c r="E229" s="15">
        <f t="shared" si="75"/>
        <v>0</v>
      </c>
      <c r="F229" s="15">
        <f t="shared" si="76"/>
        <v>0</v>
      </c>
      <c r="G229" s="15">
        <f t="shared" si="77"/>
        <v>0</v>
      </c>
      <c r="H229" s="15">
        <f t="shared" si="70"/>
        <v>0</v>
      </c>
      <c r="I229" s="15">
        <f t="shared" si="71"/>
        <v>0</v>
      </c>
      <c r="J229" s="15">
        <f t="shared" si="72"/>
        <v>0</v>
      </c>
      <c r="K229" s="15">
        <f t="shared" si="73"/>
        <v>0</v>
      </c>
      <c r="L229" s="15">
        <f t="shared" si="78"/>
        <v>0</v>
      </c>
    </row>
    <row r="230" spans="3:12" s="15" customFormat="1">
      <c r="C230" s="15">
        <v>35</v>
      </c>
      <c r="D230" s="15">
        <f t="shared" si="74"/>
        <v>0</v>
      </c>
      <c r="E230" s="15">
        <f t="shared" si="75"/>
        <v>0</v>
      </c>
      <c r="F230" s="15">
        <f t="shared" si="76"/>
        <v>0</v>
      </c>
      <c r="G230" s="15">
        <f t="shared" si="77"/>
        <v>0</v>
      </c>
      <c r="H230" s="15">
        <f t="shared" si="70"/>
        <v>0</v>
      </c>
      <c r="I230" s="15">
        <f t="shared" si="71"/>
        <v>0</v>
      </c>
      <c r="J230" s="15">
        <f t="shared" si="72"/>
        <v>0</v>
      </c>
      <c r="K230" s="15">
        <f t="shared" si="73"/>
        <v>0</v>
      </c>
      <c r="L230" s="15">
        <f t="shared" si="78"/>
        <v>0</v>
      </c>
    </row>
    <row r="231" spans="3:12" s="15" customFormat="1"/>
    <row r="232" spans="3:12" s="15" customFormat="1"/>
    <row r="233" spans="3:12" s="15" customFormat="1"/>
    <row r="234" spans="3:12" s="15" customFormat="1"/>
    <row r="235" spans="3:12" s="15" customFormat="1"/>
    <row r="236" spans="3:12" s="15" customFormat="1"/>
    <row r="237" spans="3:12" s="15" customFormat="1"/>
    <row r="238" spans="3:12" s="15" customFormat="1"/>
    <row r="239" spans="3:12" s="15" customFormat="1"/>
    <row r="240" spans="3:12" s="15" customFormat="1"/>
    <row r="241" s="15" customFormat="1"/>
    <row r="242" s="15" customFormat="1"/>
    <row r="243" s="15" customFormat="1"/>
    <row r="244" s="15" customFormat="1"/>
    <row r="245" s="15" customFormat="1"/>
    <row r="246" s="15" customFormat="1"/>
    <row r="247" s="15" customFormat="1"/>
    <row r="248" s="15" customFormat="1"/>
    <row r="249" s="15" customFormat="1"/>
    <row r="250" s="15" customFormat="1"/>
    <row r="251" s="15" customFormat="1"/>
    <row r="252" s="15" customFormat="1"/>
    <row r="253" s="15" customFormat="1"/>
    <row r="254" s="15" customFormat="1"/>
    <row r="255" s="15" customFormat="1"/>
    <row r="256" s="15" customFormat="1"/>
    <row r="257" s="15" customFormat="1"/>
    <row r="258" s="15" customFormat="1"/>
    <row r="259" s="15" customFormat="1"/>
    <row r="260" s="15" customFormat="1"/>
    <row r="261" s="15" customFormat="1"/>
    <row r="262" s="15" customFormat="1"/>
    <row r="263" s="15" customFormat="1"/>
    <row r="264" s="15" customFormat="1"/>
    <row r="265" s="15" customFormat="1"/>
    <row r="266" s="15" customFormat="1"/>
    <row r="267" s="15" customFormat="1"/>
    <row r="268" s="15" customFormat="1"/>
    <row r="269" s="15" customFormat="1"/>
    <row r="270" s="15" customFormat="1"/>
    <row r="271" s="15" customFormat="1"/>
    <row r="272" s="15" customFormat="1"/>
    <row r="273" s="15" customFormat="1"/>
    <row r="274" s="15" customFormat="1"/>
    <row r="275" s="15" customFormat="1"/>
    <row r="276" s="15" customFormat="1"/>
    <row r="277" s="15" customFormat="1"/>
    <row r="278" s="15" customFormat="1"/>
    <row r="279" s="15" customFormat="1"/>
    <row r="280" s="15" customFormat="1"/>
    <row r="281" s="15" customFormat="1"/>
    <row r="282" s="15" customFormat="1"/>
    <row r="283" s="15" customFormat="1"/>
    <row r="284" s="15" customFormat="1"/>
    <row r="285" s="15" customFormat="1"/>
    <row r="286" s="15" customFormat="1"/>
    <row r="287" s="15" customFormat="1"/>
    <row r="288" s="15" customFormat="1"/>
    <row r="289" s="15" customFormat="1"/>
    <row r="290" s="15" customFormat="1"/>
    <row r="291" s="15" customFormat="1"/>
    <row r="292" s="15" customFormat="1"/>
    <row r="293" s="15" customFormat="1"/>
    <row r="294" s="15" customFormat="1"/>
    <row r="295" s="15" customFormat="1"/>
    <row r="296" s="15" customFormat="1"/>
    <row r="297" s="15" customFormat="1"/>
    <row r="298" s="15" customFormat="1"/>
    <row r="299" s="15" customFormat="1"/>
    <row r="300" s="15" customFormat="1"/>
    <row r="301" s="15" customFormat="1"/>
    <row r="302" s="15" customFormat="1"/>
    <row r="303" s="15" customFormat="1"/>
    <row r="304" s="15" customFormat="1"/>
    <row r="305" s="15" customFormat="1"/>
    <row r="306" s="15" customFormat="1"/>
    <row r="307" s="15" customFormat="1"/>
    <row r="308" s="15" customFormat="1"/>
    <row r="309" s="15" customFormat="1"/>
    <row r="310" s="15" customFormat="1"/>
    <row r="311" s="15" customFormat="1"/>
    <row r="312" s="15" customFormat="1"/>
    <row r="313" s="15" customFormat="1"/>
    <row r="314" s="15" customFormat="1"/>
    <row r="315" s="15" customFormat="1"/>
    <row r="316" s="15" customFormat="1"/>
    <row r="317" s="15" customFormat="1"/>
    <row r="318" s="15" customFormat="1"/>
    <row r="319" s="15" customFormat="1"/>
    <row r="320" s="15" customFormat="1"/>
    <row r="321" s="15" customFormat="1"/>
    <row r="322" s="15" customFormat="1"/>
    <row r="323" s="15" customFormat="1"/>
    <row r="324" s="15" customFormat="1"/>
    <row r="325" s="15" customFormat="1"/>
    <row r="326" s="15" customFormat="1"/>
    <row r="327" s="15" customFormat="1"/>
    <row r="328" s="15" customFormat="1"/>
    <row r="329" s="15" customFormat="1"/>
    <row r="330" s="15" customFormat="1"/>
    <row r="331" s="15" customFormat="1"/>
    <row r="332" s="15" customFormat="1"/>
    <row r="333" s="15" customFormat="1"/>
    <row r="334" s="15" customFormat="1"/>
    <row r="335" s="15" customFormat="1"/>
    <row r="336" s="15" customFormat="1"/>
    <row r="337" s="15" customFormat="1"/>
    <row r="338" s="15" customFormat="1"/>
    <row r="339" s="15" customFormat="1"/>
    <row r="340" s="15" customFormat="1"/>
    <row r="341" s="15" customFormat="1"/>
    <row r="342" s="15" customFormat="1"/>
  </sheetData>
  <sheetProtection password="939F" sheet="1" objects="1" scenarios="1"/>
  <mergeCells count="8">
    <mergeCell ref="D45:G45"/>
    <mergeCell ref="O4:Q4"/>
    <mergeCell ref="B2:C2"/>
    <mergeCell ref="E1:F1"/>
    <mergeCell ref="C41:C42"/>
    <mergeCell ref="D4:F4"/>
    <mergeCell ref="H4:L4"/>
    <mergeCell ref="M4:N4"/>
  </mergeCells>
  <phoneticPr fontId="5" type="noConversion"/>
  <dataValidations count="11">
    <dataValidation type="list" allowBlank="1" showInputMessage="1" showErrorMessage="1" errorTitle="Please make selection." error="Please use the drop down menu to the right of the cell to make a valid selection." sqref="G6:G40">
      <formula1>$G$41:$G$43</formula1>
    </dataValidation>
    <dataValidation type="list" allowBlank="1" showInputMessage="1" showErrorMessage="1" errorTitle="Please make selection." error="Please use the drop down menu to the right of the cell to make a valid selection." sqref="D6:D40">
      <formula1>$D$41:$D$42</formula1>
    </dataValidation>
    <dataValidation type="list" allowBlank="1" showInputMessage="1" showErrorMessage="1" errorTitle="Please make selection." error="Please use the drop down menu to the right of the cell to make a valid selection." sqref="E6:E40">
      <formula1>$E$41:$E$42</formula1>
    </dataValidation>
    <dataValidation type="list" allowBlank="1" showInputMessage="1" showErrorMessage="1" errorTitle="Please make selection." error="Please use the drop down menu to the right of the cell to make a valid selection." sqref="F6:F40">
      <formula1>$F$41:$F$42</formula1>
    </dataValidation>
    <dataValidation type="list" allowBlank="1" showInputMessage="1" showErrorMessage="1" errorTitle="Please make selection." error="Please use the drop down menu to the right of the cell to make a valid selection." sqref="I6:I40">
      <formula1>$I$41:$I$44</formula1>
    </dataValidation>
    <dataValidation type="list" allowBlank="1" showInputMessage="1" showErrorMessage="1" errorTitle="Please make selection." error="Please use the drop down menu to the right of the cell to make a valid selection." sqref="J6:J40">
      <formula1>$J$41:$J$44</formula1>
    </dataValidation>
    <dataValidation type="list" allowBlank="1" showInputMessage="1" showErrorMessage="1" errorTitle="Please make selection." error="Please use the drop down menu to the right of the cell to make a valid selection." sqref="K6:K40">
      <formula1>$K$41:$K$43</formula1>
    </dataValidation>
    <dataValidation type="list" allowBlank="1" showInputMessage="1" showErrorMessage="1" errorTitle="Please make selection." error="Please use the drop down menu to the right of the cell to make a valid selection." sqref="L6:L40">
      <formula1>$L$41:$L$43</formula1>
    </dataValidation>
    <dataValidation type="list" allowBlank="1" showInputMessage="1" showErrorMessage="1" errorTitle="Please make selection." error="Please use the drop down menu to the right of the cell to make a valid selection." sqref="N6:N40">
      <formula1>$N$41:$N$44</formula1>
    </dataValidation>
    <dataValidation type="list" allowBlank="1" showInputMessage="1" showErrorMessage="1" errorTitle="Please make selection." error="Please use the drop down menu to the right of the cell to make a valid selection." sqref="M6:M40">
      <formula1>$M$41:$M$43</formula1>
    </dataValidation>
    <dataValidation type="list" allowBlank="1" showInputMessage="1" showErrorMessage="1" errorTitle="Please make selection." error="Please use the drop down menu to the right of the cell to make a valid selection." sqref="H6:H40">
      <formula1>$H$41:$H$44</formula1>
    </dataValidation>
  </dataValidations>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Partners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Gagne</dc:creator>
  <cp:lastModifiedBy>Joshua Gagne</cp:lastModifiedBy>
  <cp:lastPrinted>2013-03-18T17:24:01Z</cp:lastPrinted>
  <dcterms:created xsi:type="dcterms:W3CDTF">2012-11-27T16:51:06Z</dcterms:created>
  <dcterms:modified xsi:type="dcterms:W3CDTF">2013-06-04T13:28:46Z</dcterms:modified>
</cp:coreProperties>
</file>